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145" windowWidth="16380" windowHeight="8190" tabRatio="229" activeTab="0"/>
  </bookViews>
  <sheets>
    <sheet name="Załącznik Nr 2a" sheetId="1" r:id="rId1"/>
  </sheets>
  <definedNames>
    <definedName name="_xlnm.Print_Area" localSheetId="0">'Załącznik Nr 2a'!$A$1:$L$189</definedName>
    <definedName name="_xlnm.Print_Titles" localSheetId="0">'Załącznik Nr 2a'!$9:$11</definedName>
  </definedNames>
  <calcPr fullCalcOnLoad="1"/>
</workbook>
</file>

<file path=xl/sharedStrings.xml><?xml version="1.0" encoding="utf-8"?>
<sst xmlns="http://schemas.openxmlformats.org/spreadsheetml/2006/main" count="246" uniqueCount="160">
  <si>
    <t>Dział</t>
  </si>
  <si>
    <t>Rozdział</t>
  </si>
  <si>
    <t>Nazwa działu i rozdziału</t>
  </si>
  <si>
    <t>Ogółem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</si>
  <si>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</si>
  <si>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</si>
  <si>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</si>
  <si>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</si>
  <si>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</si>
  <si>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</si>
  <si>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</si>
  <si>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</si>
  <si>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</si>
  <si>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WYDATKI GMINY</t>
  </si>
  <si>
    <t>010</t>
  </si>
  <si>
    <t>-</t>
  </si>
  <si>
    <t>Rolnictwo i łowiectwo</t>
  </si>
  <si>
    <t>01030</t>
  </si>
  <si>
    <t>Izby rolnicze</t>
  </si>
  <si>
    <t>01095</t>
  </si>
  <si>
    <t>Pozostała działalność</t>
  </si>
  <si>
    <t>Wytwarzanie i zaopatrywanie w energię elektryczną, gaz i wodę</t>
  </si>
  <si>
    <t>Dostarczanie wody</t>
  </si>
  <si>
    <t>Handel</t>
  </si>
  <si>
    <t>Transport i łączność</t>
  </si>
  <si>
    <t>Lokalny transport zbiorowy</t>
  </si>
  <si>
    <t>Drogi publiczne gminne</t>
  </si>
  <si>
    <t>Drogi wewnętrzne</t>
  </si>
  <si>
    <t>Gospodarka mieszkaniowa</t>
  </si>
  <si>
    <t>Gospodarka gruntami i nieruchomościami</t>
  </si>
  <si>
    <t>Towarzystwa budownictwa społecznego</t>
  </si>
  <si>
    <t>Działalność usługowa</t>
  </si>
  <si>
    <t>Plany zagospodarowania przestrzennego</t>
  </si>
  <si>
    <t>Opracowania geodezyjne i kartograficzne</t>
  </si>
  <si>
    <t>Cmentarze</t>
  </si>
  <si>
    <t>Informatyka</t>
  </si>
  <si>
    <t>Administracja publiczna</t>
  </si>
  <si>
    <t>Urzędy wojewódzkie</t>
  </si>
  <si>
    <t>Starostwa powiatowe</t>
  </si>
  <si>
    <t>Rady miast na prawach powiatu</t>
  </si>
  <si>
    <t>Urzędy miast na prawach powiatu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</si>
  <si>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</si>
  <si>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</si>
  <si>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</si>
  <si>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</si>
  <si>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</si>
  <si>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</si>
  <si>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Zarządzanie kryzysowe</t>
  </si>
  <si>
    <t>Dochody od osób prawnych, od osób fizycznych i od innych jednostek nieposiadających osobowości prawnej oraz wydatki związane z ich poborem</t>
  </si>
  <si>
    <t xml:space="preserve">Pobór podatków, opłat i niepodatkowych należności budżetowych </t>
  </si>
  <si>
    <t>Obsługa długu publicznego</t>
  </si>
  <si>
    <t>Obsługa zadłużenia zagranicznego, należności i innych operacji zagranicznych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</si>
  <si>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</si>
  <si>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</si>
  <si>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</si>
  <si>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Rezerwy ogólne i celowe</t>
  </si>
  <si>
    <t>Prywatyzacja</t>
  </si>
  <si>
    <t>Część równoważąca subwencji ogólnej dla gmin</t>
  </si>
  <si>
    <t>Oświata i wychowanie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</si>
  <si>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</si>
  <si>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</si>
  <si>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</si>
  <si>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</si>
  <si>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</si>
  <si>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Stołówki szkolne</t>
  </si>
  <si>
    <t>Szkolnictwo wyższe</t>
  </si>
  <si>
    <t>Działalność dydaktyczna</t>
  </si>
  <si>
    <t>Ochrona zdrowia</t>
  </si>
  <si>
    <t>Programy polityki zdrowotnej</t>
  </si>
  <si>
    <t>Zwalczanie narkomanii</t>
  </si>
  <si>
    <t>Przeciwdziałanie alkoholizmowi</t>
  </si>
  <si>
    <t>Izby wytrzeźwień</t>
  </si>
  <si>
    <t>Pomoc społeczna</t>
  </si>
  <si>
    <t>Placówki opiekuńczo-wychowawcze</t>
  </si>
  <si>
    <t>Ośrodki wsparcia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</si>
  <si>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</si>
  <si>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</si>
  <si>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</si>
  <si>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</si>
  <si>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</si>
  <si>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</si>
  <si>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</si>
  <si>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</si>
  <si>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</si>
  <si>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Żłobki</t>
  </si>
  <si>
    <t>Edukacyjna opieka wychowawcza</t>
  </si>
  <si>
    <t>Świetlice szkolne</t>
  </si>
  <si>
    <t>Kolonie i obozy oraz inne formy wypoczynku dzieci i młodzieży szkolnej, a także szkolenia młodzieży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</si>
  <si>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</si>
  <si>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</si>
  <si>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</si>
  <si>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</si>
  <si>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</si>
  <si>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</si>
  <si>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</si>
  <si>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</si>
  <si>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</si>
  <si>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</si>
  <si>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</si>
  <si>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Ochrona zabytków i opieka nad zabytkami</t>
  </si>
  <si>
    <t>Ogrody botaniczne i zoologiczne oraz naturalne obszary i obiekty chronionej przyrody</t>
  </si>
  <si>
    <t>Ogrody botaniczne i zoologiczne</t>
  </si>
  <si>
    <t>Obiekty sportowe</t>
  </si>
  <si>
    <t>Ogółem wydatki gminy</t>
  </si>
  <si>
    <t>WYDATKI POWIATU</t>
  </si>
  <si>
    <t>020</t>
  </si>
  <si>
    <t>Leśnictwo</t>
  </si>
  <si>
    <t>02001</t>
  </si>
  <si>
    <t>Gospodarka leśna</t>
  </si>
  <si>
    <t>02002</t>
  </si>
  <si>
    <t>Nadzór nad gospodarką leśną</t>
  </si>
  <si>
    <t>Drogi publiczne w miastach na prawach powiatu</t>
  </si>
  <si>
    <t>Turystyka</t>
  </si>
  <si>
    <t>Zadania w zakresie upowszechniania turystyki</t>
  </si>
  <si>
    <t>Prace geodezyjne i kartograficzne (nieinwestycyjne)</t>
  </si>
  <si>
    <t>Nadzór budowlany</t>
  </si>
  <si>
    <t>Kwalifikacja wojskowa</t>
  </si>
  <si>
    <t>Obrona narodowa</t>
  </si>
  <si>
    <t>Pozostałe wydatki obronne</t>
  </si>
  <si>
    <t>Komendy wojewódzkie Policji</t>
  </si>
  <si>
    <t>Komendy powiatowe Policji</t>
  </si>
  <si>
    <t>Komendy powiatowe Państwowej Straży Pożarnej</t>
  </si>
  <si>
    <t>Część równoważąca subwencji ogólnej dla powiatów</t>
  </si>
  <si>
    <t>Szkoły podstawowe specjalne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</si>
  <si>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</si>
  <si>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</si>
  <si>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</si>
  <si>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</si>
  <si>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</si>
  <si>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</si>
  <si>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</si>
  <si>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</si>
  <si>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Domy pomocy społecznej</t>
  </si>
  <si>
    <t>Rodziny zastępcze</t>
  </si>
  <si>
    <t>Jednostki specjalistycznego poradnictwa, mieszkania chronione i ośrodki interwencji kryzysowej</t>
  </si>
  <si>
    <t>Ośrodki adopcyjno-opiekuńcze</t>
  </si>
  <si>
    <t>Rehabilitacja zawodowa i społeczna osób niepełnosprawnych</t>
  </si>
  <si>
    <t>Zespoły do spraw orzekania o niepełnosprawności</t>
  </si>
  <si>
    <t>Państwowy Fundusz Rehabilitacji Osób Niepełnosprawnych</t>
  </si>
  <si>
    <t>Powiatowe urzędy pracy</t>
  </si>
  <si>
    <t>Specjalne ośrodki szkolno-wychowawcze</t>
  </si>
  <si>
    <t>Poradnie psychologiczno-pedagogiczne, w tym poradnie specjalistyczne</t>
  </si>
  <si>
    <t>Placówki wychowania pozaszkolnego</t>
  </si>
  <si>
    <t>Internaty i bursy szkolne</t>
  </si>
  <si>
    <t>Zmniejszenie hałasu i wibracji</t>
  </si>
  <si>
    <t>Filharmonie, orkiestry, chóry i kapele</t>
  </si>
  <si>
    <t>Galerie i biura wystaw artystycznych</t>
  </si>
  <si>
    <t>Biblioteki</t>
  </si>
  <si>
    <t>Ogółem wydatki powiatu</t>
  </si>
  <si>
    <t>Ogółem wydatki (gmina + powiat)</t>
  </si>
  <si>
    <t>Ochrona powietrza atmosferycznego i klimatu</t>
  </si>
  <si>
    <t>WYDATKI BIEŻĄCE BUDŻETU MIASTA PŁOCKA NA 2011 ROK</t>
  </si>
  <si>
    <t>do Uchwały Budżetowej</t>
  </si>
  <si>
    <t>Miasta Płocka na rok 2011</t>
  </si>
  <si>
    <t xml:space="preserve">                Załącznik nr 2a</t>
  </si>
  <si>
    <t>Straż gminna (miejska)</t>
  </si>
  <si>
    <t>Kultura fizyczna</t>
  </si>
  <si>
    <t>Zadania w zakresie kultury fizycznej</t>
  </si>
  <si>
    <t>Nr 52/VI/2011 Rady Miasta Płocka</t>
  </si>
  <si>
    <t>z dnia 22 lutego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</si>
</sst>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16"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2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15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view="pageBreakPreview" zoomScaleSheetLayoutView="100" workbookViewId="0" topLeftCell="A1">
      <pane ySplit="10" topLeftCell="BM179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3.140625" style="1" customWidth="1"/>
    <col min="4" max="4" width="14.140625" style="1" customWidth="1"/>
    <col min="5" max="5" width="13.421875" style="1" customWidth="1"/>
    <col min="6" max="6" width="14.00390625" style="1" customWidth="1"/>
    <col min="7" max="7" width="13.8515625" style="1" customWidth="1"/>
    <col min="8" max="8" width="12.8515625" style="1" customWidth="1"/>
    <col min="9" max="9" width="12.8515625" style="0" customWidth="1"/>
    <col min="10" max="10" width="11.8515625" style="0" customWidth="1"/>
    <col min="11" max="11" width="15.28125" style="0" customWidth="1"/>
    <col min="12" max="12" width="13.8515625" style="0" customWidth="1"/>
    <col min="14" max="14" width="13.7109375" style="0" bestFit="1" customWidth="1"/>
  </cols>
  <sheetData>
    <row r="1" spans="1:12" ht="13.5" customHeight="1">
      <c r="A1" s="2"/>
      <c r="B1" s="3"/>
      <c r="C1" s="3"/>
      <c r="D1" s="3"/>
      <c r="E1" s="3"/>
      <c r="F1" s="3"/>
      <c r="G1" s="4"/>
      <c r="H1" s="3"/>
      <c r="I1" s="30"/>
      <c r="J1" s="36" t="s">
        <v>154</v>
      </c>
      <c r="K1" s="36"/>
      <c r="L1" s="36"/>
    </row>
    <row r="2" spans="1:12" ht="13.5" customHeight="1">
      <c r="A2" s="2"/>
      <c r="B2" s="3"/>
      <c r="C2" s="3"/>
      <c r="D2" s="3"/>
      <c r="E2" s="3"/>
      <c r="F2" s="3"/>
      <c r="G2" s="4"/>
      <c r="H2" s="3"/>
      <c r="I2" s="33"/>
      <c r="J2" s="35" t="s">
        <v>152</v>
      </c>
      <c r="K2" s="35"/>
      <c r="L2" s="35"/>
    </row>
    <row r="3" spans="1:12" ht="13.5" customHeight="1">
      <c r="A3" s="2"/>
      <c r="B3" s="3"/>
      <c r="C3" s="3"/>
      <c r="D3" s="3"/>
      <c r="E3" s="3"/>
      <c r="F3" s="3"/>
      <c r="G3" s="4"/>
      <c r="H3" s="3"/>
      <c r="I3" s="30"/>
      <c r="J3" s="35" t="s">
        <v>153</v>
      </c>
      <c r="K3" s="35"/>
      <c r="L3" s="35"/>
    </row>
    <row r="4" spans="1:12" ht="13.5" customHeight="1">
      <c r="A4" s="2"/>
      <c r="B4" s="3"/>
      <c r="C4" s="3"/>
      <c r="D4" s="3"/>
      <c r="E4" s="3"/>
      <c r="F4" s="3"/>
      <c r="G4" s="4"/>
      <c r="H4" s="3"/>
      <c r="I4" s="31"/>
      <c r="J4" s="35" t="s">
        <v>158</v>
      </c>
      <c r="K4" s="35"/>
      <c r="L4" s="35"/>
    </row>
    <row r="5" spans="1:12" ht="13.5" customHeight="1">
      <c r="A5" s="2"/>
      <c r="B5" s="3"/>
      <c r="C5" s="5"/>
      <c r="D5" s="3"/>
      <c r="E5" s="3"/>
      <c r="F5" s="3"/>
      <c r="G5" s="4"/>
      <c r="H5" s="3"/>
      <c r="I5" s="32"/>
      <c r="J5" s="35" t="s">
        <v>159</v>
      </c>
      <c r="K5" s="35"/>
      <c r="L5" s="35"/>
    </row>
    <row r="6" spans="1:6" ht="18.75" customHeight="1">
      <c r="A6" s="6"/>
      <c r="B6" s="6"/>
      <c r="C6" s="6"/>
      <c r="D6" s="6"/>
      <c r="E6" s="6"/>
      <c r="F6" s="6"/>
    </row>
    <row r="7" spans="1:12" ht="18.75" customHeight="1">
      <c r="A7" s="37" t="s">
        <v>151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0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8" customFormat="1" ht="20.25" customHeight="1">
      <c r="A9" s="38" t="s">
        <v>0</v>
      </c>
      <c r="B9" s="38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38"/>
      <c r="H9" s="38" t="s">
        <v>6</v>
      </c>
      <c r="I9" s="38" t="s">
        <v>7</v>
      </c>
      <c r="J9" s="38" t="s">
        <v>8</v>
      </c>
      <c r="K9" s="38" t="s">
        <v>9</v>
      </c>
      <c r="L9" s="39" t="s">
        <v>10</v>
      </c>
    </row>
    <row r="10" spans="1:12" s="8" customFormat="1" ht="86.25" customHeight="1">
      <c r="A10" s="38"/>
      <c r="B10" s="38"/>
      <c r="C10" s="38"/>
      <c r="D10" s="38"/>
      <c r="E10" s="38"/>
      <c r="F10" s="7" t="s">
        <v>11</v>
      </c>
      <c r="G10" s="7" t="s">
        <v>12</v>
      </c>
      <c r="H10" s="38"/>
      <c r="I10" s="38"/>
      <c r="J10" s="38"/>
      <c r="K10" s="38"/>
      <c r="L10" s="39"/>
    </row>
    <row r="11" spans="1:12" s="8" customFormat="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s="8" customFormat="1" ht="24.75" customHeight="1">
      <c r="A12" s="40" t="s">
        <v>13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8" customFormat="1" ht="34.5" customHeight="1">
      <c r="A13" s="10" t="s">
        <v>14</v>
      </c>
      <c r="B13" s="10" t="s">
        <v>15</v>
      </c>
      <c r="C13" s="11" t="s">
        <v>16</v>
      </c>
      <c r="D13" s="12">
        <f>D14+D15</f>
        <v>16400</v>
      </c>
      <c r="E13" s="12">
        <f aca="true" t="shared" si="0" ref="E13:L13">E14+E15</f>
        <v>10400</v>
      </c>
      <c r="F13" s="12">
        <f t="shared" si="0"/>
        <v>0</v>
      </c>
      <c r="G13" s="12">
        <f t="shared" si="0"/>
        <v>10400</v>
      </c>
      <c r="H13" s="12">
        <f t="shared" si="0"/>
        <v>6000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</row>
    <row r="14" spans="1:12" s="8" customFormat="1" ht="33" customHeight="1">
      <c r="A14" s="13" t="s">
        <v>14</v>
      </c>
      <c r="B14" s="13" t="s">
        <v>17</v>
      </c>
      <c r="C14" s="14" t="s">
        <v>18</v>
      </c>
      <c r="D14" s="15">
        <f>E14+H14+I14+J14+K14+L14</f>
        <v>6000</v>
      </c>
      <c r="E14" s="15">
        <f>F14+G14</f>
        <v>0</v>
      </c>
      <c r="F14" s="15"/>
      <c r="G14" s="15"/>
      <c r="H14" s="15">
        <v>6000</v>
      </c>
      <c r="I14" s="16"/>
      <c r="J14" s="16"/>
      <c r="K14" s="16"/>
      <c r="L14" s="16"/>
    </row>
    <row r="15" spans="1:12" s="8" customFormat="1" ht="33" customHeight="1">
      <c r="A15" s="17" t="s">
        <v>14</v>
      </c>
      <c r="B15" s="17" t="s">
        <v>19</v>
      </c>
      <c r="C15" s="18" t="s">
        <v>20</v>
      </c>
      <c r="D15" s="15">
        <f>E15+H15+I15+J15+K15+L15</f>
        <v>10400</v>
      </c>
      <c r="E15" s="15">
        <f>F15+G15</f>
        <v>10400</v>
      </c>
      <c r="F15" s="15"/>
      <c r="G15" s="15">
        <v>10400</v>
      </c>
      <c r="H15" s="15"/>
      <c r="I15" s="15"/>
      <c r="J15" s="15"/>
      <c r="K15" s="15"/>
      <c r="L15" s="15"/>
    </row>
    <row r="16" spans="1:12" s="8" customFormat="1" ht="53.25" customHeight="1">
      <c r="A16" s="10">
        <v>400</v>
      </c>
      <c r="B16" s="10" t="s">
        <v>15</v>
      </c>
      <c r="C16" s="11" t="s">
        <v>21</v>
      </c>
      <c r="D16" s="12">
        <f>D17</f>
        <v>7385464</v>
      </c>
      <c r="E16" s="12">
        <f aca="true" t="shared" si="1" ref="E16:L16">E17</f>
        <v>7385464</v>
      </c>
      <c r="F16" s="12">
        <f t="shared" si="1"/>
        <v>0</v>
      </c>
      <c r="G16" s="12">
        <f t="shared" si="1"/>
        <v>7385464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</row>
    <row r="17" spans="1:12" s="8" customFormat="1" ht="34.5" customHeight="1">
      <c r="A17" s="17">
        <v>400</v>
      </c>
      <c r="B17" s="17">
        <v>40002</v>
      </c>
      <c r="C17" s="18" t="s">
        <v>22</v>
      </c>
      <c r="D17" s="15">
        <f>E17+H17+I17+J17+K17+L17</f>
        <v>7385464</v>
      </c>
      <c r="E17" s="15">
        <f>F17+G17</f>
        <v>7385464</v>
      </c>
      <c r="F17" s="15"/>
      <c r="G17" s="15">
        <v>7385464</v>
      </c>
      <c r="H17" s="16"/>
      <c r="I17" s="16"/>
      <c r="J17" s="16"/>
      <c r="K17" s="16"/>
      <c r="L17" s="16"/>
    </row>
    <row r="18" spans="1:12" s="8" customFormat="1" ht="33" customHeight="1">
      <c r="A18" s="10">
        <v>500</v>
      </c>
      <c r="B18" s="10" t="s">
        <v>15</v>
      </c>
      <c r="C18" s="11" t="s">
        <v>23</v>
      </c>
      <c r="D18" s="12">
        <f>D19</f>
        <v>750000</v>
      </c>
      <c r="E18" s="12">
        <f aca="true" t="shared" si="2" ref="E18:L18">E19</f>
        <v>750000</v>
      </c>
      <c r="F18" s="12">
        <f t="shared" si="2"/>
        <v>0</v>
      </c>
      <c r="G18" s="12">
        <f t="shared" si="2"/>
        <v>750000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</row>
    <row r="19" spans="1:12" s="8" customFormat="1" ht="34.5" customHeight="1">
      <c r="A19" s="13">
        <v>500</v>
      </c>
      <c r="B19" s="13">
        <v>50095</v>
      </c>
      <c r="C19" s="14" t="s">
        <v>20</v>
      </c>
      <c r="D19" s="16">
        <f>E19+H19+I19+J19+K19+L19</f>
        <v>750000</v>
      </c>
      <c r="E19" s="16">
        <f>F19+G19</f>
        <v>750000</v>
      </c>
      <c r="F19" s="15"/>
      <c r="G19" s="15">
        <v>750000</v>
      </c>
      <c r="H19" s="16"/>
      <c r="I19" s="16"/>
      <c r="J19" s="16"/>
      <c r="K19" s="16"/>
      <c r="L19" s="16"/>
    </row>
    <row r="20" spans="1:12" s="8" customFormat="1" ht="32.25" customHeight="1">
      <c r="A20" s="10">
        <v>600</v>
      </c>
      <c r="B20" s="10" t="s">
        <v>15</v>
      </c>
      <c r="C20" s="11" t="s">
        <v>24</v>
      </c>
      <c r="D20" s="12">
        <f>D21+D22+D23</f>
        <v>26138000</v>
      </c>
      <c r="E20" s="12">
        <f aca="true" t="shared" si="3" ref="E20:K20">E21+E22+E23</f>
        <v>26133000</v>
      </c>
      <c r="F20" s="12">
        <f t="shared" si="3"/>
        <v>1516400</v>
      </c>
      <c r="G20" s="12">
        <f t="shared" si="3"/>
        <v>24616600</v>
      </c>
      <c r="H20" s="12">
        <f t="shared" si="3"/>
        <v>0</v>
      </c>
      <c r="I20" s="12">
        <f t="shared" si="3"/>
        <v>5000</v>
      </c>
      <c r="J20" s="12">
        <f t="shared" si="3"/>
        <v>0</v>
      </c>
      <c r="K20" s="12">
        <f t="shared" si="3"/>
        <v>0</v>
      </c>
      <c r="L20" s="12">
        <f>L21+L22+L23</f>
        <v>0</v>
      </c>
    </row>
    <row r="21" spans="1:12" s="8" customFormat="1" ht="34.5" customHeight="1">
      <c r="A21" s="17">
        <v>600</v>
      </c>
      <c r="B21" s="17">
        <v>60004</v>
      </c>
      <c r="C21" s="18" t="s">
        <v>25</v>
      </c>
      <c r="D21" s="15">
        <f>E21+H21+I21+J21+K21+L21</f>
        <v>18450000</v>
      </c>
      <c r="E21" s="15">
        <f>F21+G21</f>
        <v>18450000</v>
      </c>
      <c r="F21" s="15"/>
      <c r="G21" s="15">
        <v>18450000</v>
      </c>
      <c r="H21" s="15"/>
      <c r="I21" s="15"/>
      <c r="J21" s="15"/>
      <c r="K21" s="15"/>
      <c r="L21" s="15"/>
    </row>
    <row r="22" spans="1:12" s="8" customFormat="1" ht="34.5" customHeight="1">
      <c r="A22" s="17">
        <v>600</v>
      </c>
      <c r="B22" s="17">
        <v>60016</v>
      </c>
      <c r="C22" s="18" t="s">
        <v>26</v>
      </c>
      <c r="D22" s="15">
        <f>E22+H22+I22+J22+K22+L22</f>
        <v>7063000</v>
      </c>
      <c r="E22" s="15">
        <f>F22+G22</f>
        <v>7058000</v>
      </c>
      <c r="F22" s="15">
        <v>1516400</v>
      </c>
      <c r="G22" s="15">
        <v>5541600</v>
      </c>
      <c r="H22" s="15"/>
      <c r="I22" s="15">
        <v>5000</v>
      </c>
      <c r="J22" s="15"/>
      <c r="K22" s="15"/>
      <c r="L22" s="15"/>
    </row>
    <row r="23" spans="1:12" s="8" customFormat="1" ht="34.5" customHeight="1">
      <c r="A23" s="13">
        <v>600</v>
      </c>
      <c r="B23" s="13">
        <v>60017</v>
      </c>
      <c r="C23" s="14" t="s">
        <v>27</v>
      </c>
      <c r="D23" s="16">
        <f>E23+H23+I23+J23+K23+L23</f>
        <v>625000</v>
      </c>
      <c r="E23" s="16">
        <f>F23+G23</f>
        <v>625000</v>
      </c>
      <c r="F23" s="15"/>
      <c r="G23" s="15">
        <v>625000</v>
      </c>
      <c r="H23" s="15"/>
      <c r="I23" s="15"/>
      <c r="J23" s="16"/>
      <c r="K23" s="16"/>
      <c r="L23" s="16"/>
    </row>
    <row r="24" spans="1:12" s="8" customFormat="1" ht="34.5" customHeight="1">
      <c r="A24" s="10">
        <v>700</v>
      </c>
      <c r="B24" s="10" t="s">
        <v>15</v>
      </c>
      <c r="C24" s="11" t="s">
        <v>28</v>
      </c>
      <c r="D24" s="12">
        <f>D25+D26+D27</f>
        <v>6358307</v>
      </c>
      <c r="E24" s="12">
        <f aca="true" t="shared" si="4" ref="E24:L24">E25+E26+E27</f>
        <v>6358307</v>
      </c>
      <c r="F24" s="12">
        <f t="shared" si="4"/>
        <v>72000</v>
      </c>
      <c r="G24" s="12">
        <f t="shared" si="4"/>
        <v>6286307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</row>
    <row r="25" spans="1:12" s="8" customFormat="1" ht="34.5" customHeight="1">
      <c r="A25" s="17">
        <v>700</v>
      </c>
      <c r="B25" s="17">
        <v>70005</v>
      </c>
      <c r="C25" s="18" t="s">
        <v>29</v>
      </c>
      <c r="D25" s="15">
        <f>E25+H25+I25+J25+K25+L25</f>
        <v>5539307</v>
      </c>
      <c r="E25" s="15">
        <f>F25+G25</f>
        <v>5539307</v>
      </c>
      <c r="F25" s="15">
        <v>72000</v>
      </c>
      <c r="G25" s="15">
        <v>5467307</v>
      </c>
      <c r="H25" s="15"/>
      <c r="I25" s="15"/>
      <c r="J25" s="15"/>
      <c r="K25" s="15"/>
      <c r="L25" s="15"/>
    </row>
    <row r="26" spans="1:12" s="8" customFormat="1" ht="34.5" customHeight="1">
      <c r="A26" s="17">
        <v>700</v>
      </c>
      <c r="B26" s="17">
        <v>70021</v>
      </c>
      <c r="C26" s="18" t="s">
        <v>30</v>
      </c>
      <c r="D26" s="15">
        <f>E26+H26+I26+J26+K26+L26</f>
        <v>765000</v>
      </c>
      <c r="E26" s="15">
        <f>F26+G26</f>
        <v>765000</v>
      </c>
      <c r="F26" s="15"/>
      <c r="G26" s="15">
        <v>765000</v>
      </c>
      <c r="H26" s="15"/>
      <c r="I26" s="15"/>
      <c r="J26" s="15"/>
      <c r="K26" s="15"/>
      <c r="L26" s="15"/>
    </row>
    <row r="27" spans="1:12" s="8" customFormat="1" ht="34.5" customHeight="1">
      <c r="A27" s="17">
        <v>700</v>
      </c>
      <c r="B27" s="17">
        <v>70095</v>
      </c>
      <c r="C27" s="18" t="s">
        <v>20</v>
      </c>
      <c r="D27" s="15">
        <f>E27+H27+I27+J27+K27+L27</f>
        <v>54000</v>
      </c>
      <c r="E27" s="15">
        <f>F27+G27</f>
        <v>54000</v>
      </c>
      <c r="F27" s="15"/>
      <c r="G27" s="15">
        <v>54000</v>
      </c>
      <c r="H27" s="15"/>
      <c r="I27" s="15"/>
      <c r="J27" s="15"/>
      <c r="K27" s="15"/>
      <c r="L27" s="15"/>
    </row>
    <row r="28" spans="1:12" s="8" customFormat="1" ht="34.5" customHeight="1">
      <c r="A28" s="10">
        <v>710</v>
      </c>
      <c r="B28" s="10" t="s">
        <v>15</v>
      </c>
      <c r="C28" s="11" t="s">
        <v>31</v>
      </c>
      <c r="D28" s="12">
        <f>D29+D30+D31+D32</f>
        <v>1639000</v>
      </c>
      <c r="E28" s="12">
        <f aca="true" t="shared" si="5" ref="E28:L28">E29+E30+E31+E32</f>
        <v>1619000</v>
      </c>
      <c r="F28" s="12">
        <f t="shared" si="5"/>
        <v>45000</v>
      </c>
      <c r="G28" s="12">
        <f t="shared" si="5"/>
        <v>1574000</v>
      </c>
      <c r="H28" s="12">
        <f t="shared" si="5"/>
        <v>0</v>
      </c>
      <c r="I28" s="12">
        <f t="shared" si="5"/>
        <v>20000</v>
      </c>
      <c r="J28" s="12">
        <f t="shared" si="5"/>
        <v>0</v>
      </c>
      <c r="K28" s="12">
        <f t="shared" si="5"/>
        <v>0</v>
      </c>
      <c r="L28" s="12">
        <f t="shared" si="5"/>
        <v>0</v>
      </c>
    </row>
    <row r="29" spans="1:12" s="8" customFormat="1" ht="34.5" customHeight="1">
      <c r="A29" s="17">
        <v>710</v>
      </c>
      <c r="B29" s="17">
        <v>71004</v>
      </c>
      <c r="C29" s="18" t="s">
        <v>32</v>
      </c>
      <c r="D29" s="15">
        <f>E29+H29+I29+J29+K29+L29</f>
        <v>819000</v>
      </c>
      <c r="E29" s="15">
        <f>F29+G29</f>
        <v>799000</v>
      </c>
      <c r="F29" s="15">
        <v>45000</v>
      </c>
      <c r="G29" s="15">
        <v>754000</v>
      </c>
      <c r="H29" s="15"/>
      <c r="I29" s="15">
        <v>20000</v>
      </c>
      <c r="J29" s="15"/>
      <c r="K29" s="15"/>
      <c r="L29" s="15"/>
    </row>
    <row r="30" spans="1:12" s="8" customFormat="1" ht="31.5" customHeight="1">
      <c r="A30" s="17">
        <v>710</v>
      </c>
      <c r="B30" s="17">
        <v>71014</v>
      </c>
      <c r="C30" s="18" t="s">
        <v>33</v>
      </c>
      <c r="D30" s="15">
        <f>E30+H30+I30+J30+K30+L30</f>
        <v>45000</v>
      </c>
      <c r="E30" s="15">
        <f>F30+G30</f>
        <v>45000</v>
      </c>
      <c r="F30" s="15"/>
      <c r="G30" s="15">
        <v>45000</v>
      </c>
      <c r="H30" s="15"/>
      <c r="I30" s="16"/>
      <c r="J30" s="16"/>
      <c r="K30" s="16"/>
      <c r="L30" s="16"/>
    </row>
    <row r="31" spans="1:12" s="8" customFormat="1" ht="34.5" customHeight="1">
      <c r="A31" s="13">
        <v>710</v>
      </c>
      <c r="B31" s="13">
        <v>71035</v>
      </c>
      <c r="C31" s="14" t="s">
        <v>34</v>
      </c>
      <c r="D31" s="16">
        <f>E31+H31+I31+J31+K31+L31</f>
        <v>665000</v>
      </c>
      <c r="E31" s="16">
        <f>F31+G31</f>
        <v>665000</v>
      </c>
      <c r="F31" s="15"/>
      <c r="G31" s="15">
        <v>665000</v>
      </c>
      <c r="H31" s="16"/>
      <c r="I31" s="16"/>
      <c r="J31" s="16"/>
      <c r="K31" s="16"/>
      <c r="L31" s="16"/>
    </row>
    <row r="32" spans="1:12" s="8" customFormat="1" ht="34.5" customHeight="1">
      <c r="A32" s="13">
        <v>710</v>
      </c>
      <c r="B32" s="13">
        <v>71095</v>
      </c>
      <c r="C32" s="14" t="s">
        <v>20</v>
      </c>
      <c r="D32" s="16">
        <f>E32+H32+I32+J32+K32+L32</f>
        <v>110000</v>
      </c>
      <c r="E32" s="16">
        <f>F32+G32</f>
        <v>110000</v>
      </c>
      <c r="F32" s="15"/>
      <c r="G32" s="15">
        <v>110000</v>
      </c>
      <c r="H32" s="16"/>
      <c r="I32" s="16"/>
      <c r="J32" s="16"/>
      <c r="K32" s="16"/>
      <c r="L32" s="16"/>
    </row>
    <row r="33" spans="1:12" s="8" customFormat="1" ht="33" customHeight="1">
      <c r="A33" s="10">
        <v>720</v>
      </c>
      <c r="B33" s="10" t="s">
        <v>15</v>
      </c>
      <c r="C33" s="11" t="s">
        <v>35</v>
      </c>
      <c r="D33" s="12">
        <f>D34</f>
        <v>701808</v>
      </c>
      <c r="E33" s="12">
        <f aca="true" t="shared" si="6" ref="E33:L33">E34</f>
        <v>701808</v>
      </c>
      <c r="F33" s="12">
        <f t="shared" si="6"/>
        <v>0</v>
      </c>
      <c r="G33" s="12">
        <f t="shared" si="6"/>
        <v>701808</v>
      </c>
      <c r="H33" s="12">
        <f t="shared" si="6"/>
        <v>0</v>
      </c>
      <c r="I33" s="12">
        <f t="shared" si="6"/>
        <v>0</v>
      </c>
      <c r="J33" s="12">
        <f t="shared" si="6"/>
        <v>0</v>
      </c>
      <c r="K33" s="12">
        <f t="shared" si="6"/>
        <v>0</v>
      </c>
      <c r="L33" s="12">
        <f t="shared" si="6"/>
        <v>0</v>
      </c>
    </row>
    <row r="34" spans="1:12" s="8" customFormat="1" ht="33" customHeight="1">
      <c r="A34" s="17">
        <v>720</v>
      </c>
      <c r="B34" s="17">
        <v>72095</v>
      </c>
      <c r="C34" s="18" t="s">
        <v>20</v>
      </c>
      <c r="D34" s="15">
        <f>E34+H34+I34+J34+K34+L34</f>
        <v>701808</v>
      </c>
      <c r="E34" s="15">
        <f>F34+G34</f>
        <v>701808</v>
      </c>
      <c r="F34" s="15"/>
      <c r="G34" s="15">
        <v>701808</v>
      </c>
      <c r="H34" s="15"/>
      <c r="I34" s="15"/>
      <c r="J34" s="15"/>
      <c r="K34" s="15"/>
      <c r="L34" s="15"/>
    </row>
    <row r="35" spans="1:12" s="8" customFormat="1" ht="34.5" customHeight="1">
      <c r="A35" s="10">
        <v>750</v>
      </c>
      <c r="B35" s="10" t="s">
        <v>15</v>
      </c>
      <c r="C35" s="11" t="s">
        <v>36</v>
      </c>
      <c r="D35" s="12">
        <f>D36+D37+D38+D39+D40+D41</f>
        <v>45522058</v>
      </c>
      <c r="E35" s="12">
        <f aca="true" t="shared" si="7" ref="E35:L35">E36+E37+E38+E39+E40+E41</f>
        <v>44834058</v>
      </c>
      <c r="F35" s="12">
        <f t="shared" si="7"/>
        <v>34208358.41</v>
      </c>
      <c r="G35" s="12">
        <f t="shared" si="7"/>
        <v>10625699.59</v>
      </c>
      <c r="H35" s="12">
        <f t="shared" si="7"/>
        <v>0</v>
      </c>
      <c r="I35" s="12">
        <f t="shared" si="7"/>
        <v>688000</v>
      </c>
      <c r="J35" s="12">
        <f t="shared" si="7"/>
        <v>0</v>
      </c>
      <c r="K35" s="12">
        <f t="shared" si="7"/>
        <v>0</v>
      </c>
      <c r="L35" s="12">
        <f t="shared" si="7"/>
        <v>0</v>
      </c>
    </row>
    <row r="36" spans="1:12" s="8" customFormat="1" ht="33" customHeight="1">
      <c r="A36" s="17">
        <v>750</v>
      </c>
      <c r="B36" s="17">
        <v>75011</v>
      </c>
      <c r="C36" s="18" t="s">
        <v>37</v>
      </c>
      <c r="D36" s="15">
        <f aca="true" t="shared" si="8" ref="D36:D41">E36+H36+I36+J36+K36+L36</f>
        <v>2983892</v>
      </c>
      <c r="E36" s="15">
        <f aca="true" t="shared" si="9" ref="E36:E41">F36+G36</f>
        <v>2983892</v>
      </c>
      <c r="F36" s="15">
        <v>2983892</v>
      </c>
      <c r="G36" s="15"/>
      <c r="H36" s="15"/>
      <c r="I36" s="15"/>
      <c r="J36" s="15"/>
      <c r="K36" s="15"/>
      <c r="L36" s="15"/>
    </row>
    <row r="37" spans="1:12" s="8" customFormat="1" ht="41.25" customHeight="1">
      <c r="A37" s="17">
        <v>750</v>
      </c>
      <c r="B37" s="17">
        <v>75020</v>
      </c>
      <c r="C37" s="18" t="s">
        <v>38</v>
      </c>
      <c r="D37" s="15">
        <f t="shared" si="8"/>
        <v>5000</v>
      </c>
      <c r="E37" s="15">
        <f t="shared" si="9"/>
        <v>5000</v>
      </c>
      <c r="F37" s="15"/>
      <c r="G37" s="15">
        <v>5000</v>
      </c>
      <c r="H37" s="15"/>
      <c r="I37" s="15"/>
      <c r="J37" s="15"/>
      <c r="K37" s="15"/>
      <c r="L37" s="15"/>
    </row>
    <row r="38" spans="1:12" s="8" customFormat="1" ht="41.25" customHeight="1">
      <c r="A38" s="17">
        <v>750</v>
      </c>
      <c r="B38" s="17">
        <v>75022</v>
      </c>
      <c r="C38" s="18" t="s">
        <v>39</v>
      </c>
      <c r="D38" s="15">
        <f t="shared" si="8"/>
        <v>670000</v>
      </c>
      <c r="E38" s="15">
        <f t="shared" si="9"/>
        <v>63000</v>
      </c>
      <c r="F38" s="15"/>
      <c r="G38" s="15">
        <v>63000</v>
      </c>
      <c r="H38" s="15"/>
      <c r="I38" s="15">
        <v>607000</v>
      </c>
      <c r="J38" s="15"/>
      <c r="K38" s="15"/>
      <c r="L38" s="15"/>
    </row>
    <row r="39" spans="1:12" s="8" customFormat="1" ht="41.25" customHeight="1">
      <c r="A39" s="17">
        <v>750</v>
      </c>
      <c r="B39" s="17">
        <v>75023</v>
      </c>
      <c r="C39" s="18" t="s">
        <v>40</v>
      </c>
      <c r="D39" s="15">
        <f t="shared" si="8"/>
        <v>38791766.41</v>
      </c>
      <c r="E39" s="15">
        <f t="shared" si="9"/>
        <v>38710766.41</v>
      </c>
      <c r="F39" s="15">
        <v>31182766.41</v>
      </c>
      <c r="G39" s="15">
        <f>7392500+135500</f>
        <v>7528000</v>
      </c>
      <c r="H39" s="15"/>
      <c r="I39" s="15">
        <v>81000</v>
      </c>
      <c r="J39" s="15"/>
      <c r="K39" s="15"/>
      <c r="L39" s="15"/>
    </row>
    <row r="40" spans="1:12" s="8" customFormat="1" ht="42" customHeight="1">
      <c r="A40" s="17">
        <v>750</v>
      </c>
      <c r="B40" s="17">
        <v>75075</v>
      </c>
      <c r="C40" s="18" t="s">
        <v>41</v>
      </c>
      <c r="D40" s="15">
        <f t="shared" si="8"/>
        <v>2865000</v>
      </c>
      <c r="E40" s="15">
        <f t="shared" si="9"/>
        <v>2865000</v>
      </c>
      <c r="F40" s="15">
        <v>41700</v>
      </c>
      <c r="G40" s="15">
        <v>2823300</v>
      </c>
      <c r="H40" s="15"/>
      <c r="I40" s="15"/>
      <c r="J40" s="15"/>
      <c r="K40" s="15"/>
      <c r="L40" s="15"/>
    </row>
    <row r="41" spans="1:12" s="8" customFormat="1" ht="41.25" customHeight="1">
      <c r="A41" s="13">
        <v>750</v>
      </c>
      <c r="B41" s="13">
        <v>75095</v>
      </c>
      <c r="C41" s="14" t="s">
        <v>20</v>
      </c>
      <c r="D41" s="15">
        <f t="shared" si="8"/>
        <v>206399.59</v>
      </c>
      <c r="E41" s="15">
        <f t="shared" si="9"/>
        <v>206399.59</v>
      </c>
      <c r="F41" s="15"/>
      <c r="G41" s="15">
        <f>216399.59-10000</f>
        <v>206399.59</v>
      </c>
      <c r="H41" s="16"/>
      <c r="I41" s="16"/>
      <c r="J41" s="16"/>
      <c r="K41" s="16"/>
      <c r="L41" s="16"/>
    </row>
    <row r="42" spans="1:12" s="8" customFormat="1" ht="76.5" customHeight="1">
      <c r="A42" s="10">
        <v>751</v>
      </c>
      <c r="B42" s="10" t="s">
        <v>15</v>
      </c>
      <c r="C42" s="11" t="s">
        <v>42</v>
      </c>
      <c r="D42" s="12">
        <f>D43</f>
        <v>20898</v>
      </c>
      <c r="E42" s="12">
        <f aca="true" t="shared" si="10" ref="E42:L42">E43</f>
        <v>20898</v>
      </c>
      <c r="F42" s="12">
        <f t="shared" si="10"/>
        <v>20898</v>
      </c>
      <c r="G42" s="12">
        <f t="shared" si="10"/>
        <v>0</v>
      </c>
      <c r="H42" s="12">
        <f t="shared" si="10"/>
        <v>0</v>
      </c>
      <c r="I42" s="12">
        <f t="shared" si="10"/>
        <v>0</v>
      </c>
      <c r="J42" s="12">
        <f t="shared" si="10"/>
        <v>0</v>
      </c>
      <c r="K42" s="12">
        <f t="shared" si="10"/>
        <v>0</v>
      </c>
      <c r="L42" s="12">
        <f t="shared" si="10"/>
        <v>0</v>
      </c>
    </row>
    <row r="43" spans="1:12" s="8" customFormat="1" ht="61.5" customHeight="1">
      <c r="A43" s="17">
        <v>751</v>
      </c>
      <c r="B43" s="17">
        <v>75101</v>
      </c>
      <c r="C43" s="18" t="s">
        <v>43</v>
      </c>
      <c r="D43" s="15">
        <f>E43+H43+I43+J43+K43+L43</f>
        <v>20898</v>
      </c>
      <c r="E43" s="15">
        <f>F43+G43</f>
        <v>20898</v>
      </c>
      <c r="F43" s="15">
        <v>20898</v>
      </c>
      <c r="G43" s="15"/>
      <c r="H43" s="15"/>
      <c r="I43" s="15"/>
      <c r="J43" s="15"/>
      <c r="K43" s="15"/>
      <c r="L43" s="15"/>
    </row>
    <row r="44" spans="1:12" s="8" customFormat="1" ht="54" customHeight="1">
      <c r="A44" s="10">
        <v>754</v>
      </c>
      <c r="B44" s="10" t="s">
        <v>15</v>
      </c>
      <c r="C44" s="11" t="s">
        <v>44</v>
      </c>
      <c r="D44" s="12">
        <f>D45+D46+D47+D48</f>
        <v>6595000</v>
      </c>
      <c r="E44" s="12">
        <f aca="true" t="shared" si="11" ref="E44:L44">E45+E46+E47+E48</f>
        <v>6392000</v>
      </c>
      <c r="F44" s="12">
        <f t="shared" si="11"/>
        <v>3711000</v>
      </c>
      <c r="G44" s="12">
        <f t="shared" si="11"/>
        <v>2681000</v>
      </c>
      <c r="H44" s="12">
        <f t="shared" si="11"/>
        <v>0</v>
      </c>
      <c r="I44" s="12">
        <f t="shared" si="11"/>
        <v>203000</v>
      </c>
      <c r="J44" s="12">
        <f t="shared" si="11"/>
        <v>0</v>
      </c>
      <c r="K44" s="12">
        <f t="shared" si="11"/>
        <v>0</v>
      </c>
      <c r="L44" s="12">
        <f t="shared" si="11"/>
        <v>0</v>
      </c>
    </row>
    <row r="45" spans="1:12" s="8" customFormat="1" ht="39.75" customHeight="1">
      <c r="A45" s="17">
        <v>754</v>
      </c>
      <c r="B45" s="17">
        <v>75412</v>
      </c>
      <c r="C45" s="18" t="s">
        <v>45</v>
      </c>
      <c r="D45" s="15">
        <f>E45+H45+I45+J45+K45+L45</f>
        <v>60000</v>
      </c>
      <c r="E45" s="15">
        <f>F45+G45</f>
        <v>47000</v>
      </c>
      <c r="F45" s="15">
        <v>1000</v>
      </c>
      <c r="G45" s="15">
        <v>46000</v>
      </c>
      <c r="H45" s="15"/>
      <c r="I45" s="15">
        <v>13000</v>
      </c>
      <c r="J45" s="15"/>
      <c r="K45" s="15"/>
      <c r="L45" s="15"/>
    </row>
    <row r="46" spans="1:12" s="8" customFormat="1" ht="39.75" customHeight="1">
      <c r="A46" s="17">
        <v>754</v>
      </c>
      <c r="B46" s="17">
        <v>75414</v>
      </c>
      <c r="C46" s="18" t="s">
        <v>46</v>
      </c>
      <c r="D46" s="15">
        <f>E46+H46+I46+J46+K46+L46</f>
        <v>1938000</v>
      </c>
      <c r="E46" s="15">
        <f>F46+G46</f>
        <v>1938000</v>
      </c>
      <c r="F46" s="15"/>
      <c r="G46" s="15">
        <v>1938000</v>
      </c>
      <c r="H46" s="15"/>
      <c r="I46" s="15"/>
      <c r="J46" s="15"/>
      <c r="K46" s="15"/>
      <c r="L46" s="15"/>
    </row>
    <row r="47" spans="1:12" s="8" customFormat="1" ht="39.75" customHeight="1">
      <c r="A47" s="17">
        <v>754</v>
      </c>
      <c r="B47" s="17">
        <v>75416</v>
      </c>
      <c r="C47" s="34" t="s">
        <v>155</v>
      </c>
      <c r="D47" s="15">
        <f>E47+H47+I47+J47+K47+L47</f>
        <v>4547000</v>
      </c>
      <c r="E47" s="15">
        <f>F47+G47</f>
        <v>4357000</v>
      </c>
      <c r="F47" s="15">
        <v>3710000</v>
      </c>
      <c r="G47" s="15">
        <v>647000</v>
      </c>
      <c r="H47" s="15"/>
      <c r="I47" s="15">
        <v>190000</v>
      </c>
      <c r="J47" s="15"/>
      <c r="K47" s="15"/>
      <c r="L47" s="15"/>
    </row>
    <row r="48" spans="1:12" s="8" customFormat="1" ht="32.25" customHeight="1">
      <c r="A48" s="17">
        <v>754</v>
      </c>
      <c r="B48" s="17">
        <v>75421</v>
      </c>
      <c r="C48" s="18" t="s">
        <v>47</v>
      </c>
      <c r="D48" s="15">
        <f>E48+H48+I48+J48+K48+L48</f>
        <v>50000</v>
      </c>
      <c r="E48" s="15">
        <f>F48+G48</f>
        <v>50000</v>
      </c>
      <c r="F48" s="15"/>
      <c r="G48" s="15">
        <v>50000</v>
      </c>
      <c r="H48" s="15"/>
      <c r="I48" s="15"/>
      <c r="J48" s="15"/>
      <c r="K48" s="15"/>
      <c r="L48" s="15"/>
    </row>
    <row r="49" spans="1:12" s="8" customFormat="1" ht="108.75" customHeight="1">
      <c r="A49" s="10">
        <v>756</v>
      </c>
      <c r="B49" s="10" t="s">
        <v>15</v>
      </c>
      <c r="C49" s="11" t="s">
        <v>48</v>
      </c>
      <c r="D49" s="12">
        <f>D50</f>
        <v>25000</v>
      </c>
      <c r="E49" s="12">
        <f aca="true" t="shared" si="12" ref="E49:L49">E50</f>
        <v>25000</v>
      </c>
      <c r="F49" s="12">
        <f t="shared" si="12"/>
        <v>0</v>
      </c>
      <c r="G49" s="12">
        <f t="shared" si="12"/>
        <v>25000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</row>
    <row r="50" spans="1:12" s="8" customFormat="1" ht="40.5" customHeight="1">
      <c r="A50" s="13">
        <v>756</v>
      </c>
      <c r="B50" s="13">
        <v>75647</v>
      </c>
      <c r="C50" s="14" t="s">
        <v>49</v>
      </c>
      <c r="D50" s="16">
        <f>E50+H50+I50+J50+K50+L50</f>
        <v>25000</v>
      </c>
      <c r="E50" s="16">
        <f>F50+G50</f>
        <v>25000</v>
      </c>
      <c r="F50" s="15"/>
      <c r="G50" s="15">
        <v>25000</v>
      </c>
      <c r="H50" s="16"/>
      <c r="I50" s="16"/>
      <c r="J50" s="16"/>
      <c r="K50" s="16"/>
      <c r="L50" s="16"/>
    </row>
    <row r="51" spans="1:12" s="8" customFormat="1" ht="34.5" customHeight="1">
      <c r="A51" s="10">
        <v>757</v>
      </c>
      <c r="B51" s="10" t="s">
        <v>15</v>
      </c>
      <c r="C51" s="11" t="s">
        <v>50</v>
      </c>
      <c r="D51" s="12">
        <f>D52+D53+D54</f>
        <v>19090000</v>
      </c>
      <c r="E51" s="12">
        <f aca="true" t="shared" si="13" ref="E51:L51">E52+E53+E54</f>
        <v>0</v>
      </c>
      <c r="F51" s="12">
        <f t="shared" si="13"/>
        <v>0</v>
      </c>
      <c r="G51" s="12">
        <f t="shared" si="13"/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1890000</v>
      </c>
      <c r="L51" s="12">
        <f t="shared" si="13"/>
        <v>17200000</v>
      </c>
    </row>
    <row r="52" spans="1:12" s="8" customFormat="1" ht="51">
      <c r="A52" s="13">
        <v>757</v>
      </c>
      <c r="B52" s="13">
        <v>75701</v>
      </c>
      <c r="C52" s="14" t="s">
        <v>51</v>
      </c>
      <c r="D52" s="16">
        <f>E52+H52+I52+J52+K52+L52</f>
        <v>1804000</v>
      </c>
      <c r="E52" s="16">
        <f>F52+G52</f>
        <v>0</v>
      </c>
      <c r="F52" s="15"/>
      <c r="G52" s="15"/>
      <c r="H52" s="16"/>
      <c r="I52" s="16"/>
      <c r="J52" s="16"/>
      <c r="K52" s="16"/>
      <c r="L52" s="15">
        <v>1804000</v>
      </c>
    </row>
    <row r="53" spans="1:12" s="8" customFormat="1" ht="58.5" customHeight="1">
      <c r="A53" s="13">
        <v>757</v>
      </c>
      <c r="B53" s="13">
        <v>75702</v>
      </c>
      <c r="C53" s="14" t="s">
        <v>52</v>
      </c>
      <c r="D53" s="16">
        <f>E53+H53+I53+J53+K53+L53</f>
        <v>15396000</v>
      </c>
      <c r="E53" s="16">
        <f>F53+G53</f>
        <v>0</v>
      </c>
      <c r="F53" s="15"/>
      <c r="G53" s="15"/>
      <c r="H53" s="16"/>
      <c r="I53" s="16"/>
      <c r="J53" s="16"/>
      <c r="K53" s="16"/>
      <c r="L53" s="15">
        <v>15396000</v>
      </c>
    </row>
    <row r="54" spans="1:12" s="8" customFormat="1" ht="69.75" customHeight="1">
      <c r="A54" s="17">
        <v>757</v>
      </c>
      <c r="B54" s="17">
        <v>75704</v>
      </c>
      <c r="C54" s="18" t="s">
        <v>53</v>
      </c>
      <c r="D54" s="15">
        <f>E54+H54+I54+J54+K54+L54</f>
        <v>1890000</v>
      </c>
      <c r="E54" s="16">
        <f>F54+G54</f>
        <v>0</v>
      </c>
      <c r="F54" s="15"/>
      <c r="G54" s="15"/>
      <c r="H54" s="15"/>
      <c r="I54" s="15"/>
      <c r="J54" s="15"/>
      <c r="K54" s="15">
        <v>1890000</v>
      </c>
      <c r="L54" s="16"/>
    </row>
    <row r="55" spans="1:12" s="8" customFormat="1" ht="37.5" customHeight="1">
      <c r="A55" s="10">
        <v>758</v>
      </c>
      <c r="B55" s="10" t="s">
        <v>15</v>
      </c>
      <c r="C55" s="11" t="s">
        <v>54</v>
      </c>
      <c r="D55" s="12">
        <f>D56+D57+D58</f>
        <v>23840622</v>
      </c>
      <c r="E55" s="12">
        <f aca="true" t="shared" si="14" ref="E55:L55">E56+E57+E58</f>
        <v>12775536</v>
      </c>
      <c r="F55" s="12">
        <f t="shared" si="14"/>
        <v>9375000</v>
      </c>
      <c r="G55" s="12">
        <f t="shared" si="14"/>
        <v>3400536</v>
      </c>
      <c r="H55" s="12">
        <f t="shared" si="14"/>
        <v>11065086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</row>
    <row r="56" spans="1:12" s="8" customFormat="1" ht="37.5" customHeight="1">
      <c r="A56" s="17">
        <v>758</v>
      </c>
      <c r="B56" s="17">
        <v>75818</v>
      </c>
      <c r="C56" s="18" t="s">
        <v>55</v>
      </c>
      <c r="D56" s="15">
        <f>E56+H56+I56+J56+K56+L56</f>
        <v>12735000</v>
      </c>
      <c r="E56" s="15">
        <f>F56+G56</f>
        <v>12735000</v>
      </c>
      <c r="F56" s="15">
        <v>9375000</v>
      </c>
      <c r="G56" s="15">
        <f>3350000+10000</f>
        <v>3360000</v>
      </c>
      <c r="H56" s="15"/>
      <c r="I56" s="15"/>
      <c r="J56" s="15"/>
      <c r="K56" s="15"/>
      <c r="L56" s="15"/>
    </row>
    <row r="57" spans="1:12" s="8" customFormat="1" ht="34.5" customHeight="1">
      <c r="A57" s="17">
        <v>758</v>
      </c>
      <c r="B57" s="17">
        <v>75820</v>
      </c>
      <c r="C57" s="18" t="s">
        <v>56</v>
      </c>
      <c r="D57" s="15">
        <f>E57+H57+I57+J57+K57+L57</f>
        <v>40536</v>
      </c>
      <c r="E57" s="15">
        <f>F57+G57</f>
        <v>40536</v>
      </c>
      <c r="F57" s="15"/>
      <c r="G57" s="15">
        <v>40536</v>
      </c>
      <c r="H57" s="16"/>
      <c r="I57" s="16"/>
      <c r="J57" s="16"/>
      <c r="K57" s="16"/>
      <c r="L57" s="16"/>
    </row>
    <row r="58" spans="1:12" s="8" customFormat="1" ht="34.5" customHeight="1">
      <c r="A58" s="13">
        <v>758</v>
      </c>
      <c r="B58" s="13">
        <v>75831</v>
      </c>
      <c r="C58" s="14" t="s">
        <v>57</v>
      </c>
      <c r="D58" s="16">
        <f>E58+H58+I58+J58+K58+L58</f>
        <v>11065086</v>
      </c>
      <c r="E58" s="15">
        <f>F58+G58</f>
        <v>0</v>
      </c>
      <c r="F58" s="15"/>
      <c r="G58" s="15"/>
      <c r="H58" s="16">
        <v>11065086</v>
      </c>
      <c r="I58" s="16"/>
      <c r="J58" s="16"/>
      <c r="K58" s="16"/>
      <c r="L58" s="16"/>
    </row>
    <row r="59" spans="1:12" s="8" customFormat="1" ht="34.5" customHeight="1">
      <c r="A59" s="10">
        <v>801</v>
      </c>
      <c r="B59" s="10" t="s">
        <v>15</v>
      </c>
      <c r="C59" s="11" t="s">
        <v>58</v>
      </c>
      <c r="D59" s="12">
        <f>D60+D61+D62+D63+D64+D65+D66</f>
        <v>129939815</v>
      </c>
      <c r="E59" s="12">
        <f aca="true" t="shared" si="15" ref="E59:L59">E60+E61+E62+E63+E64+E65+E66</f>
        <v>124833875</v>
      </c>
      <c r="F59" s="12">
        <f t="shared" si="15"/>
        <v>106225335</v>
      </c>
      <c r="G59" s="12">
        <f t="shared" si="15"/>
        <v>18608540</v>
      </c>
      <c r="H59" s="12">
        <f t="shared" si="15"/>
        <v>4838550</v>
      </c>
      <c r="I59" s="12">
        <f t="shared" si="15"/>
        <v>135360</v>
      </c>
      <c r="J59" s="12">
        <f t="shared" si="15"/>
        <v>132030</v>
      </c>
      <c r="K59" s="12">
        <f t="shared" si="15"/>
        <v>0</v>
      </c>
      <c r="L59" s="12">
        <f t="shared" si="15"/>
        <v>0</v>
      </c>
    </row>
    <row r="60" spans="1:12" s="8" customFormat="1" ht="36" customHeight="1">
      <c r="A60" s="17">
        <v>801</v>
      </c>
      <c r="B60" s="17">
        <v>80101</v>
      </c>
      <c r="C60" s="18" t="s">
        <v>59</v>
      </c>
      <c r="D60" s="15">
        <f>E60+H60+I60+J60+K60+L60</f>
        <v>51220202</v>
      </c>
      <c r="E60" s="15">
        <f>F60+G60</f>
        <v>49777889</v>
      </c>
      <c r="F60" s="15">
        <v>42762036</v>
      </c>
      <c r="G60" s="15">
        <v>7015853</v>
      </c>
      <c r="H60" s="15">
        <v>1389383</v>
      </c>
      <c r="I60" s="15">
        <v>52930</v>
      </c>
      <c r="J60" s="15"/>
      <c r="K60" s="15"/>
      <c r="L60" s="15"/>
    </row>
    <row r="61" spans="1:12" s="8" customFormat="1" ht="36" customHeight="1">
      <c r="A61" s="17">
        <v>801</v>
      </c>
      <c r="B61" s="17">
        <v>80104</v>
      </c>
      <c r="C61" s="18" t="s">
        <v>60</v>
      </c>
      <c r="D61" s="15">
        <f aca="true" t="shared" si="16" ref="D61:D66">E61+H61+I61+J61+K61+L61</f>
        <v>38723432</v>
      </c>
      <c r="E61" s="15">
        <f aca="true" t="shared" si="17" ref="E61:E66">F61+G61</f>
        <v>36574382</v>
      </c>
      <c r="F61" s="15">
        <v>31450760</v>
      </c>
      <c r="G61" s="15">
        <v>5123622</v>
      </c>
      <c r="H61" s="15">
        <v>2104480</v>
      </c>
      <c r="I61" s="15">
        <v>44570</v>
      </c>
      <c r="J61" s="15"/>
      <c r="K61" s="15"/>
      <c r="L61" s="15"/>
    </row>
    <row r="62" spans="1:12" s="8" customFormat="1" ht="36" customHeight="1">
      <c r="A62" s="17">
        <v>801</v>
      </c>
      <c r="B62" s="17">
        <v>80110</v>
      </c>
      <c r="C62" s="18" t="s">
        <v>61</v>
      </c>
      <c r="D62" s="15">
        <f t="shared" si="16"/>
        <v>32648419</v>
      </c>
      <c r="E62" s="15">
        <f t="shared" si="17"/>
        <v>31506042</v>
      </c>
      <c r="F62" s="15">
        <v>27004275</v>
      </c>
      <c r="G62" s="15">
        <v>4501767</v>
      </c>
      <c r="H62" s="15">
        <v>974687</v>
      </c>
      <c r="I62" s="15">
        <v>35660</v>
      </c>
      <c r="J62" s="15">
        <v>132030</v>
      </c>
      <c r="K62" s="15"/>
      <c r="L62" s="15"/>
    </row>
    <row r="63" spans="1:12" s="8" customFormat="1" ht="42.75" customHeight="1">
      <c r="A63" s="17">
        <v>801</v>
      </c>
      <c r="B63" s="17">
        <v>80114</v>
      </c>
      <c r="C63" s="18" t="s">
        <v>62</v>
      </c>
      <c r="D63" s="15">
        <f t="shared" si="16"/>
        <v>2775000</v>
      </c>
      <c r="E63" s="15">
        <f t="shared" si="17"/>
        <v>2772800</v>
      </c>
      <c r="F63" s="15">
        <v>2456443</v>
      </c>
      <c r="G63" s="15">
        <v>316357</v>
      </c>
      <c r="H63" s="15"/>
      <c r="I63" s="15">
        <v>2200</v>
      </c>
      <c r="J63" s="15"/>
      <c r="K63" s="15"/>
      <c r="L63" s="15"/>
    </row>
    <row r="64" spans="1:12" s="8" customFormat="1" ht="31.5" customHeight="1">
      <c r="A64" s="17">
        <v>801</v>
      </c>
      <c r="B64" s="17">
        <v>80146</v>
      </c>
      <c r="C64" s="18" t="s">
        <v>63</v>
      </c>
      <c r="D64" s="15">
        <f t="shared" si="16"/>
        <v>600000</v>
      </c>
      <c r="E64" s="15">
        <f t="shared" si="17"/>
        <v>350000</v>
      </c>
      <c r="F64" s="15"/>
      <c r="G64" s="15">
        <v>350000</v>
      </c>
      <c r="H64" s="15">
        <v>250000</v>
      </c>
      <c r="I64" s="15"/>
      <c r="J64" s="15"/>
      <c r="K64" s="15"/>
      <c r="L64" s="15"/>
    </row>
    <row r="65" spans="1:12" s="8" customFormat="1" ht="34.5" customHeight="1">
      <c r="A65" s="17">
        <v>801</v>
      </c>
      <c r="B65" s="17">
        <v>80148</v>
      </c>
      <c r="C65" s="18" t="s">
        <v>64</v>
      </c>
      <c r="D65" s="15">
        <f t="shared" si="16"/>
        <v>2616168</v>
      </c>
      <c r="E65" s="15">
        <f t="shared" si="17"/>
        <v>2616168</v>
      </c>
      <c r="F65" s="15">
        <v>2535021</v>
      </c>
      <c r="G65" s="15">
        <v>81147</v>
      </c>
      <c r="H65" s="15"/>
      <c r="I65" s="15"/>
      <c r="J65" s="15"/>
      <c r="K65" s="15"/>
      <c r="L65" s="15"/>
    </row>
    <row r="66" spans="1:12" s="8" customFormat="1" ht="34.5" customHeight="1">
      <c r="A66" s="17">
        <v>801</v>
      </c>
      <c r="B66" s="17">
        <v>80195</v>
      </c>
      <c r="C66" s="18" t="s">
        <v>20</v>
      </c>
      <c r="D66" s="15">
        <f t="shared" si="16"/>
        <v>1356594</v>
      </c>
      <c r="E66" s="15">
        <f t="shared" si="17"/>
        <v>1236594</v>
      </c>
      <c r="F66" s="15">
        <v>16800</v>
      </c>
      <c r="G66" s="15">
        <v>1219794</v>
      </c>
      <c r="H66" s="15">
        <v>120000</v>
      </c>
      <c r="I66" s="15"/>
      <c r="J66" s="15"/>
      <c r="K66" s="15"/>
      <c r="L66" s="15"/>
    </row>
    <row r="67" spans="1:12" s="8" customFormat="1" ht="36.75" customHeight="1">
      <c r="A67" s="10">
        <v>803</v>
      </c>
      <c r="B67" s="10" t="s">
        <v>15</v>
      </c>
      <c r="C67" s="11" t="s">
        <v>65</v>
      </c>
      <c r="D67" s="12">
        <f>D68+D69</f>
        <v>700000</v>
      </c>
      <c r="E67" s="12">
        <f aca="true" t="shared" si="18" ref="E67:L67">E68+E69</f>
        <v>0</v>
      </c>
      <c r="F67" s="12">
        <f t="shared" si="18"/>
        <v>0</v>
      </c>
      <c r="G67" s="12">
        <f t="shared" si="18"/>
        <v>0</v>
      </c>
      <c r="H67" s="12">
        <f t="shared" si="18"/>
        <v>675000</v>
      </c>
      <c r="I67" s="12">
        <f t="shared" si="18"/>
        <v>25000</v>
      </c>
      <c r="J67" s="12">
        <f t="shared" si="18"/>
        <v>0</v>
      </c>
      <c r="K67" s="12">
        <f t="shared" si="18"/>
        <v>0</v>
      </c>
      <c r="L67" s="12">
        <f t="shared" si="18"/>
        <v>0</v>
      </c>
    </row>
    <row r="68" spans="1:12" s="8" customFormat="1" ht="36.75" customHeight="1">
      <c r="A68" s="13">
        <v>803</v>
      </c>
      <c r="B68" s="13">
        <v>80306</v>
      </c>
      <c r="C68" s="14" t="s">
        <v>66</v>
      </c>
      <c r="D68" s="16">
        <f>E68+H68+I68+J68+K68+L68</f>
        <v>675000</v>
      </c>
      <c r="E68" s="16">
        <f>F68+G68</f>
        <v>0</v>
      </c>
      <c r="F68" s="15"/>
      <c r="G68" s="15"/>
      <c r="H68" s="15">
        <v>675000</v>
      </c>
      <c r="I68" s="16"/>
      <c r="J68" s="16"/>
      <c r="K68" s="16"/>
      <c r="L68" s="16"/>
    </row>
    <row r="69" spans="1:12" s="8" customFormat="1" ht="36.75" customHeight="1">
      <c r="A69" s="13">
        <v>803</v>
      </c>
      <c r="B69" s="13">
        <v>80395</v>
      </c>
      <c r="C69" s="14" t="s">
        <v>20</v>
      </c>
      <c r="D69" s="16">
        <f>E69+H69+I69+J69+K69+L69</f>
        <v>25000</v>
      </c>
      <c r="E69" s="16">
        <f>F69+G69</f>
        <v>0</v>
      </c>
      <c r="F69" s="15"/>
      <c r="G69" s="15"/>
      <c r="H69" s="16"/>
      <c r="I69" s="16">
        <v>25000</v>
      </c>
      <c r="J69" s="16"/>
      <c r="K69" s="16"/>
      <c r="L69" s="16"/>
    </row>
    <row r="70" spans="1:12" s="8" customFormat="1" ht="37.5" customHeight="1">
      <c r="A70" s="10">
        <v>851</v>
      </c>
      <c r="B70" s="10" t="s">
        <v>15</v>
      </c>
      <c r="C70" s="11" t="s">
        <v>67</v>
      </c>
      <c r="D70" s="12">
        <f>D71+D72+D73+D74+D75</f>
        <v>6531200</v>
      </c>
      <c r="E70" s="12">
        <f aca="true" t="shared" si="19" ref="E70:L70">E71+E72+E73+E74+E75</f>
        <v>5423200</v>
      </c>
      <c r="F70" s="12">
        <f t="shared" si="19"/>
        <v>1251585</v>
      </c>
      <c r="G70" s="12">
        <f t="shared" si="19"/>
        <v>4171615</v>
      </c>
      <c r="H70" s="12">
        <f t="shared" si="19"/>
        <v>1104000</v>
      </c>
      <c r="I70" s="12">
        <f t="shared" si="19"/>
        <v>4000</v>
      </c>
      <c r="J70" s="12">
        <f t="shared" si="19"/>
        <v>0</v>
      </c>
      <c r="K70" s="12">
        <f t="shared" si="19"/>
        <v>0</v>
      </c>
      <c r="L70" s="12">
        <f t="shared" si="19"/>
        <v>0</v>
      </c>
    </row>
    <row r="71" spans="1:12" s="8" customFormat="1" ht="38.25" customHeight="1">
      <c r="A71" s="17">
        <v>851</v>
      </c>
      <c r="B71" s="17">
        <v>85149</v>
      </c>
      <c r="C71" s="18" t="s">
        <v>68</v>
      </c>
      <c r="D71" s="15">
        <f>E71+H71+I71+J71+K71+L71</f>
        <v>1586175</v>
      </c>
      <c r="E71" s="15">
        <f>F71+G71</f>
        <v>1586175</v>
      </c>
      <c r="F71" s="15">
        <v>1200</v>
      </c>
      <c r="G71" s="15">
        <v>1584975</v>
      </c>
      <c r="H71" s="15"/>
      <c r="I71" s="16"/>
      <c r="J71" s="16"/>
      <c r="K71" s="16"/>
      <c r="L71" s="16"/>
    </row>
    <row r="72" spans="1:12" s="8" customFormat="1" ht="38.25" customHeight="1">
      <c r="A72" s="13">
        <v>851</v>
      </c>
      <c r="B72" s="13">
        <v>85153</v>
      </c>
      <c r="C72" s="14" t="s">
        <v>69</v>
      </c>
      <c r="D72" s="16">
        <f>E72+H72+I72+J72+K72+L72</f>
        <v>200000</v>
      </c>
      <c r="E72" s="16">
        <f>F72+G72</f>
        <v>40000</v>
      </c>
      <c r="F72" s="15">
        <v>19180</v>
      </c>
      <c r="G72" s="15">
        <v>20820</v>
      </c>
      <c r="H72" s="15">
        <v>160000</v>
      </c>
      <c r="I72" s="16"/>
      <c r="J72" s="16"/>
      <c r="K72" s="16"/>
      <c r="L72" s="16"/>
    </row>
    <row r="73" spans="1:12" s="8" customFormat="1" ht="35.25" customHeight="1">
      <c r="A73" s="17">
        <v>851</v>
      </c>
      <c r="B73" s="17">
        <v>85154</v>
      </c>
      <c r="C73" s="18" t="s">
        <v>70</v>
      </c>
      <c r="D73" s="15">
        <f>E73+H73+I73+J73+K73+L73</f>
        <v>1447200</v>
      </c>
      <c r="E73" s="15">
        <f>F73+G73</f>
        <v>603200</v>
      </c>
      <c r="F73" s="15">
        <v>175195</v>
      </c>
      <c r="G73" s="15">
        <v>428005</v>
      </c>
      <c r="H73" s="15">
        <v>844000</v>
      </c>
      <c r="I73" s="15"/>
      <c r="J73" s="15"/>
      <c r="K73" s="15"/>
      <c r="L73" s="15"/>
    </row>
    <row r="74" spans="1:12" s="8" customFormat="1" ht="35.25" customHeight="1">
      <c r="A74" s="17">
        <v>851</v>
      </c>
      <c r="B74" s="17">
        <v>85158</v>
      </c>
      <c r="C74" s="18" t="s">
        <v>71</v>
      </c>
      <c r="D74" s="15">
        <f>E74+H74+I74+J74+K74+L74</f>
        <v>1160000</v>
      </c>
      <c r="E74" s="15">
        <f>F74+G74</f>
        <v>1156000</v>
      </c>
      <c r="F74" s="15">
        <v>1053560</v>
      </c>
      <c r="G74" s="15">
        <v>102440</v>
      </c>
      <c r="H74" s="15"/>
      <c r="I74" s="15">
        <v>4000</v>
      </c>
      <c r="J74" s="15"/>
      <c r="K74" s="15"/>
      <c r="L74" s="15"/>
    </row>
    <row r="75" spans="1:12" s="8" customFormat="1" ht="35.25" customHeight="1">
      <c r="A75" s="17">
        <v>851</v>
      </c>
      <c r="B75" s="17">
        <v>85195</v>
      </c>
      <c r="C75" s="18" t="s">
        <v>20</v>
      </c>
      <c r="D75" s="15">
        <f>E75+H75+I75+J75+K75+L75</f>
        <v>2137825</v>
      </c>
      <c r="E75" s="15">
        <f>F75+G75</f>
        <v>2037825</v>
      </c>
      <c r="F75" s="15">
        <v>2450</v>
      </c>
      <c r="G75" s="15">
        <v>2035375</v>
      </c>
      <c r="H75" s="15">
        <v>100000</v>
      </c>
      <c r="I75" s="15"/>
      <c r="J75" s="15"/>
      <c r="K75" s="15"/>
      <c r="L75" s="15"/>
    </row>
    <row r="76" spans="1:12" s="8" customFormat="1" ht="35.25" customHeight="1">
      <c r="A76" s="10">
        <v>852</v>
      </c>
      <c r="B76" s="10" t="s">
        <v>15</v>
      </c>
      <c r="C76" s="11" t="s">
        <v>72</v>
      </c>
      <c r="D76" s="12">
        <f>D77+D78+D79+D80+D81+D82+D83+D84+D85+D86+D87</f>
        <v>55400190</v>
      </c>
      <c r="E76" s="12">
        <f aca="true" t="shared" si="20" ref="E76:L76">E77+E78+E79+E80+E81+E82+E83+E84+E85+E86+E87</f>
        <v>15100734</v>
      </c>
      <c r="F76" s="12">
        <f t="shared" si="20"/>
        <v>9853858</v>
      </c>
      <c r="G76" s="12">
        <f t="shared" si="20"/>
        <v>5246876</v>
      </c>
      <c r="H76" s="12">
        <f t="shared" si="20"/>
        <v>882000</v>
      </c>
      <c r="I76" s="12">
        <f t="shared" si="20"/>
        <v>39417456</v>
      </c>
      <c r="J76" s="12">
        <f t="shared" si="20"/>
        <v>0</v>
      </c>
      <c r="K76" s="12">
        <f t="shared" si="20"/>
        <v>0</v>
      </c>
      <c r="L76" s="12">
        <f t="shared" si="20"/>
        <v>0</v>
      </c>
    </row>
    <row r="77" spans="1:12" s="8" customFormat="1" ht="33.75" customHeight="1">
      <c r="A77" s="17">
        <v>852</v>
      </c>
      <c r="B77" s="17">
        <v>85201</v>
      </c>
      <c r="C77" s="18" t="s">
        <v>73</v>
      </c>
      <c r="D77" s="15">
        <f>E77+H77+I77+J77+K77+L77</f>
        <v>660000</v>
      </c>
      <c r="E77" s="15">
        <f>F77+G77</f>
        <v>0</v>
      </c>
      <c r="F77" s="15"/>
      <c r="G77" s="15"/>
      <c r="H77" s="15">
        <v>660000</v>
      </c>
      <c r="I77" s="15"/>
      <c r="J77" s="15"/>
      <c r="K77" s="16"/>
      <c r="L77" s="16"/>
    </row>
    <row r="78" spans="1:12" s="8" customFormat="1" ht="33.75" customHeight="1">
      <c r="A78" s="17">
        <v>852</v>
      </c>
      <c r="B78" s="17">
        <v>85203</v>
      </c>
      <c r="C78" s="18" t="s">
        <v>74</v>
      </c>
      <c r="D78" s="15">
        <f aca="true" t="shared" si="21" ref="D78:D86">E78+H78+I78+J78+K78+L78</f>
        <v>762290</v>
      </c>
      <c r="E78" s="15">
        <f>F78+G78</f>
        <v>762290</v>
      </c>
      <c r="F78" s="15">
        <v>606799</v>
      </c>
      <c r="G78" s="15">
        <v>155491</v>
      </c>
      <c r="H78" s="15"/>
      <c r="I78" s="15"/>
      <c r="J78" s="15"/>
      <c r="K78" s="15"/>
      <c r="L78" s="15"/>
    </row>
    <row r="79" spans="1:13" s="8" customFormat="1" ht="42" customHeight="1">
      <c r="A79" s="17">
        <v>852</v>
      </c>
      <c r="B79" s="17">
        <v>85205</v>
      </c>
      <c r="C79" s="18" t="s">
        <v>75</v>
      </c>
      <c r="D79" s="15">
        <f t="shared" si="21"/>
        <v>95000</v>
      </c>
      <c r="E79" s="15">
        <f>F79+G79</f>
        <v>95000</v>
      </c>
      <c r="F79" s="15">
        <v>67986</v>
      </c>
      <c r="G79" s="15">
        <v>27014</v>
      </c>
      <c r="H79" s="15"/>
      <c r="I79" s="15"/>
      <c r="J79" s="15"/>
      <c r="K79" s="15"/>
      <c r="L79" s="15"/>
      <c r="M79" s="19"/>
    </row>
    <row r="80" spans="1:12" s="8" customFormat="1" ht="93" customHeight="1">
      <c r="A80" s="17">
        <v>852</v>
      </c>
      <c r="B80" s="17">
        <v>85212</v>
      </c>
      <c r="C80" s="18" t="s">
        <v>76</v>
      </c>
      <c r="D80" s="15">
        <f>E80+H80+I80+J80+K80+L80</f>
        <v>25872000</v>
      </c>
      <c r="E80" s="15">
        <f aca="true" t="shared" si="22" ref="E80:E87">F80+G80</f>
        <v>1560544</v>
      </c>
      <c r="F80" s="15">
        <v>1418783</v>
      </c>
      <c r="G80" s="15">
        <v>141761</v>
      </c>
      <c r="H80" s="15">
        <v>200000</v>
      </c>
      <c r="I80" s="15">
        <v>24111456</v>
      </c>
      <c r="J80" s="15"/>
      <c r="K80" s="15"/>
      <c r="L80" s="15"/>
    </row>
    <row r="81" spans="1:12" s="8" customFormat="1" ht="121.5" customHeight="1">
      <c r="A81" s="17">
        <v>852</v>
      </c>
      <c r="B81" s="17">
        <v>85213</v>
      </c>
      <c r="C81" s="18" t="s">
        <v>77</v>
      </c>
      <c r="D81" s="15">
        <f t="shared" si="21"/>
        <v>324100</v>
      </c>
      <c r="E81" s="15">
        <f t="shared" si="22"/>
        <v>323100</v>
      </c>
      <c r="F81" s="15"/>
      <c r="G81" s="15">
        <v>323100</v>
      </c>
      <c r="H81" s="15">
        <v>1000</v>
      </c>
      <c r="I81" s="15"/>
      <c r="J81" s="15"/>
      <c r="K81" s="15"/>
      <c r="L81" s="15"/>
    </row>
    <row r="82" spans="1:12" s="8" customFormat="1" ht="51">
      <c r="A82" s="17">
        <v>852</v>
      </c>
      <c r="B82" s="17">
        <v>85214</v>
      </c>
      <c r="C82" s="18" t="s">
        <v>78</v>
      </c>
      <c r="D82" s="15">
        <f t="shared" si="21"/>
        <v>4961000</v>
      </c>
      <c r="E82" s="15">
        <f>F82+G82</f>
        <v>0</v>
      </c>
      <c r="F82" s="15"/>
      <c r="G82" s="15"/>
      <c r="H82" s="15">
        <v>1000</v>
      </c>
      <c r="I82" s="15">
        <v>4960000</v>
      </c>
      <c r="J82" s="15"/>
      <c r="K82" s="15"/>
      <c r="L82" s="15"/>
    </row>
    <row r="83" spans="1:12" s="8" customFormat="1" ht="34.5" customHeight="1">
      <c r="A83" s="17">
        <v>852</v>
      </c>
      <c r="B83" s="17">
        <v>85215</v>
      </c>
      <c r="C83" s="18" t="s">
        <v>79</v>
      </c>
      <c r="D83" s="15">
        <f t="shared" si="21"/>
        <v>6000000</v>
      </c>
      <c r="E83" s="15">
        <f>F83+G83</f>
        <v>0</v>
      </c>
      <c r="F83" s="15"/>
      <c r="G83" s="15"/>
      <c r="H83" s="15"/>
      <c r="I83" s="15">
        <v>6000000</v>
      </c>
      <c r="J83" s="15"/>
      <c r="K83" s="15"/>
      <c r="L83" s="15"/>
    </row>
    <row r="84" spans="1:12" s="8" customFormat="1" ht="34.5" customHeight="1">
      <c r="A84" s="17">
        <v>852</v>
      </c>
      <c r="B84" s="17">
        <v>85216</v>
      </c>
      <c r="C84" s="18" t="s">
        <v>80</v>
      </c>
      <c r="D84" s="15">
        <f t="shared" si="21"/>
        <v>2551100</v>
      </c>
      <c r="E84" s="15">
        <f>F84+G84</f>
        <v>100</v>
      </c>
      <c r="F84" s="15"/>
      <c r="G84" s="15">
        <v>100</v>
      </c>
      <c r="H84" s="15">
        <v>20000</v>
      </c>
      <c r="I84" s="15">
        <v>2531000</v>
      </c>
      <c r="J84" s="15"/>
      <c r="K84" s="15"/>
      <c r="L84" s="15"/>
    </row>
    <row r="85" spans="1:12" s="8" customFormat="1" ht="31.5" customHeight="1">
      <c r="A85" s="17">
        <v>852</v>
      </c>
      <c r="B85" s="17">
        <v>85219</v>
      </c>
      <c r="C85" s="18" t="s">
        <v>81</v>
      </c>
      <c r="D85" s="15">
        <f t="shared" si="21"/>
        <v>7320200</v>
      </c>
      <c r="E85" s="15">
        <f t="shared" si="22"/>
        <v>7300200</v>
      </c>
      <c r="F85" s="15">
        <v>6574210</v>
      </c>
      <c r="G85" s="15">
        <v>725990</v>
      </c>
      <c r="H85" s="15"/>
      <c r="I85" s="15">
        <v>20000</v>
      </c>
      <c r="J85" s="15"/>
      <c r="K85" s="15"/>
      <c r="L85" s="15"/>
    </row>
    <row r="86" spans="1:12" s="8" customFormat="1" ht="38.25" customHeight="1">
      <c r="A86" s="17">
        <v>852</v>
      </c>
      <c r="B86" s="17">
        <v>85228</v>
      </c>
      <c r="C86" s="18" t="s">
        <v>82</v>
      </c>
      <c r="D86" s="15">
        <f t="shared" si="21"/>
        <v>3197000</v>
      </c>
      <c r="E86" s="15">
        <f t="shared" si="22"/>
        <v>3197000</v>
      </c>
      <c r="F86" s="15">
        <v>457200</v>
      </c>
      <c r="G86" s="15">
        <v>2739800</v>
      </c>
      <c r="H86" s="15"/>
      <c r="I86" s="15"/>
      <c r="J86" s="15"/>
      <c r="K86" s="15"/>
      <c r="L86" s="15"/>
    </row>
    <row r="87" spans="1:12" s="19" customFormat="1" ht="32.25" customHeight="1">
      <c r="A87" s="17">
        <v>852</v>
      </c>
      <c r="B87" s="17">
        <v>85295</v>
      </c>
      <c r="C87" s="18" t="s">
        <v>20</v>
      </c>
      <c r="D87" s="15">
        <f>E87+H87+I87+J87+K87+L87</f>
        <v>3657500</v>
      </c>
      <c r="E87" s="15">
        <f t="shared" si="22"/>
        <v>1862500</v>
      </c>
      <c r="F87" s="15">
        <v>728880</v>
      </c>
      <c r="G87" s="15">
        <v>1133620</v>
      </c>
      <c r="H87" s="15"/>
      <c r="I87" s="15">
        <v>1795000</v>
      </c>
      <c r="J87" s="15"/>
      <c r="K87" s="15"/>
      <c r="L87" s="15"/>
    </row>
    <row r="88" spans="1:12" s="8" customFormat="1" ht="44.25" customHeight="1">
      <c r="A88" s="10">
        <v>853</v>
      </c>
      <c r="B88" s="10" t="s">
        <v>15</v>
      </c>
      <c r="C88" s="11" t="s">
        <v>83</v>
      </c>
      <c r="D88" s="12">
        <f>D89+D90</f>
        <v>3125450</v>
      </c>
      <c r="E88" s="12">
        <f aca="true" t="shared" si="23" ref="E88:L88">E89+E90</f>
        <v>2636450</v>
      </c>
      <c r="F88" s="12">
        <f t="shared" si="23"/>
        <v>1962773</v>
      </c>
      <c r="G88" s="12">
        <f t="shared" si="23"/>
        <v>673677</v>
      </c>
      <c r="H88" s="12">
        <f t="shared" si="23"/>
        <v>485000</v>
      </c>
      <c r="I88" s="12">
        <f t="shared" si="23"/>
        <v>4000</v>
      </c>
      <c r="J88" s="12">
        <f t="shared" si="23"/>
        <v>0</v>
      </c>
      <c r="K88" s="12">
        <f t="shared" si="23"/>
        <v>0</v>
      </c>
      <c r="L88" s="12">
        <f t="shared" si="23"/>
        <v>0</v>
      </c>
    </row>
    <row r="89" spans="1:12" s="8" customFormat="1" ht="30.75" customHeight="1">
      <c r="A89" s="17">
        <v>853</v>
      </c>
      <c r="B89" s="17">
        <v>85305</v>
      </c>
      <c r="C89" s="18" t="s">
        <v>84</v>
      </c>
      <c r="D89" s="15">
        <f>E89+H89+I89+J89+K89+L89</f>
        <v>2593450</v>
      </c>
      <c r="E89" s="15">
        <f>F89+G89</f>
        <v>2589450</v>
      </c>
      <c r="F89" s="15">
        <v>1962173</v>
      </c>
      <c r="G89" s="15">
        <v>627277</v>
      </c>
      <c r="H89" s="15"/>
      <c r="I89" s="15">
        <v>4000</v>
      </c>
      <c r="J89" s="15"/>
      <c r="K89" s="15"/>
      <c r="L89" s="15"/>
    </row>
    <row r="90" spans="1:12" s="8" customFormat="1" ht="30.75" customHeight="1">
      <c r="A90" s="17">
        <v>853</v>
      </c>
      <c r="B90" s="17">
        <v>85395</v>
      </c>
      <c r="C90" s="18" t="s">
        <v>20</v>
      </c>
      <c r="D90" s="15">
        <f>E90+H90+I90+J90+K90+L90</f>
        <v>532000</v>
      </c>
      <c r="E90" s="15">
        <f>F90+G90</f>
        <v>47000</v>
      </c>
      <c r="F90" s="15">
        <v>600</v>
      </c>
      <c r="G90" s="15">
        <v>46400</v>
      </c>
      <c r="H90" s="15">
        <v>485000</v>
      </c>
      <c r="I90" s="15"/>
      <c r="J90" s="15"/>
      <c r="K90" s="16"/>
      <c r="L90" s="16"/>
    </row>
    <row r="91" spans="1:12" s="8" customFormat="1" ht="37.5" customHeight="1">
      <c r="A91" s="10">
        <v>854</v>
      </c>
      <c r="B91" s="10" t="s">
        <v>15</v>
      </c>
      <c r="C91" s="11" t="s">
        <v>85</v>
      </c>
      <c r="D91" s="12">
        <f>D92+D93+D94+D95</f>
        <v>4405274.14</v>
      </c>
      <c r="E91" s="12">
        <f aca="true" t="shared" si="24" ref="E91:L91">E92+E93+E94+E95</f>
        <v>3466433</v>
      </c>
      <c r="F91" s="12">
        <f t="shared" si="24"/>
        <v>3163201</v>
      </c>
      <c r="G91" s="12">
        <f t="shared" si="24"/>
        <v>303232</v>
      </c>
      <c r="H91" s="12">
        <f t="shared" si="24"/>
        <v>0</v>
      </c>
      <c r="I91" s="12">
        <f t="shared" si="24"/>
        <v>938841.14</v>
      </c>
      <c r="J91" s="12">
        <f t="shared" si="24"/>
        <v>0</v>
      </c>
      <c r="K91" s="12">
        <f t="shared" si="24"/>
        <v>0</v>
      </c>
      <c r="L91" s="12">
        <f t="shared" si="24"/>
        <v>0</v>
      </c>
    </row>
    <row r="92" spans="1:12" s="8" customFormat="1" ht="34.5" customHeight="1">
      <c r="A92" s="17">
        <v>854</v>
      </c>
      <c r="B92" s="17">
        <v>85401</v>
      </c>
      <c r="C92" s="18" t="s">
        <v>86</v>
      </c>
      <c r="D92" s="15">
        <f>E92+H92+I92+J92+K92+L92</f>
        <v>3336933</v>
      </c>
      <c r="E92" s="15">
        <f>F92+G92</f>
        <v>3336933</v>
      </c>
      <c r="F92" s="15">
        <v>3163201</v>
      </c>
      <c r="G92" s="15">
        <v>173732</v>
      </c>
      <c r="H92" s="15"/>
      <c r="I92" s="15"/>
      <c r="J92" s="15"/>
      <c r="K92" s="15"/>
      <c r="L92" s="15"/>
    </row>
    <row r="93" spans="1:12" s="8" customFormat="1" ht="54" customHeight="1">
      <c r="A93" s="13">
        <v>854</v>
      </c>
      <c r="B93" s="13">
        <v>85412</v>
      </c>
      <c r="C93" s="14" t="s">
        <v>87</v>
      </c>
      <c r="D93" s="16">
        <f>E93+H93+I93+J93+K93+L93</f>
        <v>115000</v>
      </c>
      <c r="E93" s="16">
        <f>F93+G93</f>
        <v>115000</v>
      </c>
      <c r="F93" s="15"/>
      <c r="G93" s="15">
        <v>115000</v>
      </c>
      <c r="H93" s="16"/>
      <c r="I93" s="16"/>
      <c r="J93" s="16"/>
      <c r="K93" s="16"/>
      <c r="L93" s="16"/>
    </row>
    <row r="94" spans="1:12" s="8" customFormat="1" ht="36" customHeight="1">
      <c r="A94" s="17">
        <v>854</v>
      </c>
      <c r="B94" s="17">
        <v>85415</v>
      </c>
      <c r="C94" s="18" t="s">
        <v>88</v>
      </c>
      <c r="D94" s="15">
        <f>E94+H94+I94+J94+K94+L94</f>
        <v>938841.14</v>
      </c>
      <c r="E94" s="16">
        <f>F94+G94</f>
        <v>0</v>
      </c>
      <c r="F94" s="15"/>
      <c r="G94" s="15"/>
      <c r="H94" s="15"/>
      <c r="I94" s="15">
        <v>938841.14</v>
      </c>
      <c r="J94" s="15"/>
      <c r="K94" s="15"/>
      <c r="L94" s="15"/>
    </row>
    <row r="95" spans="1:12" s="8" customFormat="1" ht="36" customHeight="1">
      <c r="A95" s="17">
        <v>854</v>
      </c>
      <c r="B95" s="17">
        <v>85495</v>
      </c>
      <c r="C95" s="18" t="s">
        <v>20</v>
      </c>
      <c r="D95" s="15">
        <f>E95+H95+I95+J95+K95+L95</f>
        <v>14500</v>
      </c>
      <c r="E95" s="15">
        <f>F95+G95</f>
        <v>14500</v>
      </c>
      <c r="F95" s="15"/>
      <c r="G95" s="15">
        <v>14500</v>
      </c>
      <c r="H95" s="15"/>
      <c r="I95" s="15"/>
      <c r="J95" s="15"/>
      <c r="K95" s="15"/>
      <c r="L95" s="15"/>
    </row>
    <row r="96" spans="1:12" s="8" customFormat="1" ht="36.75" customHeight="1">
      <c r="A96" s="10">
        <v>900</v>
      </c>
      <c r="B96" s="10" t="s">
        <v>15</v>
      </c>
      <c r="C96" s="11" t="s">
        <v>89</v>
      </c>
      <c r="D96" s="12">
        <f>D97+D98+D99+D100+D101+D102+D103</f>
        <v>15034800</v>
      </c>
      <c r="E96" s="12">
        <f aca="true" t="shared" si="25" ref="E96:L96">E97+E98+E99+E100+E101+E102+E103</f>
        <v>15034800</v>
      </c>
      <c r="F96" s="12">
        <f t="shared" si="25"/>
        <v>0</v>
      </c>
      <c r="G96" s="12">
        <f t="shared" si="25"/>
        <v>15034800</v>
      </c>
      <c r="H96" s="12">
        <f t="shared" si="25"/>
        <v>0</v>
      </c>
      <c r="I96" s="12">
        <f t="shared" si="25"/>
        <v>0</v>
      </c>
      <c r="J96" s="12">
        <f t="shared" si="25"/>
        <v>0</v>
      </c>
      <c r="K96" s="12">
        <f t="shared" si="25"/>
        <v>0</v>
      </c>
      <c r="L96" s="12">
        <f t="shared" si="25"/>
        <v>0</v>
      </c>
    </row>
    <row r="97" spans="1:12" s="8" customFormat="1" ht="37.5" customHeight="1">
      <c r="A97" s="17">
        <v>900</v>
      </c>
      <c r="B97" s="17">
        <v>90001</v>
      </c>
      <c r="C97" s="18" t="s">
        <v>90</v>
      </c>
      <c r="D97" s="15">
        <f>E97+H97+I97+J97+K97+L97</f>
        <v>1915200</v>
      </c>
      <c r="E97" s="15">
        <f>F97+G97</f>
        <v>1915200</v>
      </c>
      <c r="F97" s="15"/>
      <c r="G97" s="15">
        <v>1915200</v>
      </c>
      <c r="H97" s="15"/>
      <c r="I97" s="15"/>
      <c r="J97" s="15"/>
      <c r="K97" s="15"/>
      <c r="L97" s="15"/>
    </row>
    <row r="98" spans="1:12" s="19" customFormat="1" ht="37.5" customHeight="1">
      <c r="A98" s="17">
        <v>900</v>
      </c>
      <c r="B98" s="17">
        <v>90002</v>
      </c>
      <c r="C98" s="18" t="s">
        <v>91</v>
      </c>
      <c r="D98" s="15">
        <f aca="true" t="shared" si="26" ref="D98:D103">E98+H98+I98+J98+K98+L98</f>
        <v>60000</v>
      </c>
      <c r="E98" s="15">
        <f aca="true" t="shared" si="27" ref="E98:E103">F98+G98</f>
        <v>60000</v>
      </c>
      <c r="F98" s="15"/>
      <c r="G98" s="15">
        <v>60000</v>
      </c>
      <c r="H98" s="15"/>
      <c r="I98" s="15"/>
      <c r="J98" s="15"/>
      <c r="K98" s="15"/>
      <c r="L98" s="15"/>
    </row>
    <row r="99" spans="1:12" s="8" customFormat="1" ht="37.5" customHeight="1">
      <c r="A99" s="17">
        <v>900</v>
      </c>
      <c r="B99" s="17">
        <v>90003</v>
      </c>
      <c r="C99" s="18" t="s">
        <v>92</v>
      </c>
      <c r="D99" s="15">
        <f t="shared" si="26"/>
        <v>3082000</v>
      </c>
      <c r="E99" s="15">
        <f t="shared" si="27"/>
        <v>3082000</v>
      </c>
      <c r="F99" s="15"/>
      <c r="G99" s="15">
        <v>3082000</v>
      </c>
      <c r="H99" s="15"/>
      <c r="I99" s="15"/>
      <c r="J99" s="15"/>
      <c r="K99" s="15"/>
      <c r="L99" s="15"/>
    </row>
    <row r="100" spans="1:12" s="8" customFormat="1" ht="37.5" customHeight="1">
      <c r="A100" s="17">
        <v>900</v>
      </c>
      <c r="B100" s="17">
        <v>90004</v>
      </c>
      <c r="C100" s="18" t="s">
        <v>93</v>
      </c>
      <c r="D100" s="15">
        <f t="shared" si="26"/>
        <v>2392400</v>
      </c>
      <c r="E100" s="15">
        <f t="shared" si="27"/>
        <v>2392400</v>
      </c>
      <c r="F100" s="15"/>
      <c r="G100" s="15">
        <v>2392400</v>
      </c>
      <c r="H100" s="15"/>
      <c r="I100" s="15"/>
      <c r="J100" s="15"/>
      <c r="K100" s="15"/>
      <c r="L100" s="15"/>
    </row>
    <row r="101" spans="1:12" s="8" customFormat="1" ht="36.75" customHeight="1">
      <c r="A101" s="17">
        <v>900</v>
      </c>
      <c r="B101" s="17">
        <v>90013</v>
      </c>
      <c r="C101" s="18" t="s">
        <v>94</v>
      </c>
      <c r="D101" s="15">
        <f t="shared" si="26"/>
        <v>745000</v>
      </c>
      <c r="E101" s="15">
        <f t="shared" si="27"/>
        <v>745000</v>
      </c>
      <c r="F101" s="15"/>
      <c r="G101" s="15">
        <v>745000</v>
      </c>
      <c r="H101" s="15"/>
      <c r="I101" s="15"/>
      <c r="J101" s="15"/>
      <c r="K101" s="15"/>
      <c r="L101" s="15"/>
    </row>
    <row r="102" spans="1:12" s="8" customFormat="1" ht="36.75" customHeight="1">
      <c r="A102" s="13">
        <v>900</v>
      </c>
      <c r="B102" s="13">
        <v>90015</v>
      </c>
      <c r="C102" s="14" t="s">
        <v>95</v>
      </c>
      <c r="D102" s="16">
        <f t="shared" si="26"/>
        <v>4700000</v>
      </c>
      <c r="E102" s="16">
        <f t="shared" si="27"/>
        <v>4700000</v>
      </c>
      <c r="F102" s="15"/>
      <c r="G102" s="15">
        <v>4700000</v>
      </c>
      <c r="H102" s="15"/>
      <c r="I102" s="16"/>
      <c r="J102" s="16"/>
      <c r="K102" s="16"/>
      <c r="L102" s="16"/>
    </row>
    <row r="103" spans="1:12" s="19" customFormat="1" ht="36.75" customHeight="1">
      <c r="A103" s="17">
        <v>900</v>
      </c>
      <c r="B103" s="17">
        <v>90095</v>
      </c>
      <c r="C103" s="18" t="s">
        <v>20</v>
      </c>
      <c r="D103" s="15">
        <f t="shared" si="26"/>
        <v>2140200</v>
      </c>
      <c r="E103" s="15">
        <f t="shared" si="27"/>
        <v>2140200</v>
      </c>
      <c r="F103" s="15"/>
      <c r="G103" s="15">
        <v>2140200</v>
      </c>
      <c r="H103" s="15"/>
      <c r="I103" s="15"/>
      <c r="J103" s="15"/>
      <c r="K103" s="15"/>
      <c r="L103" s="15"/>
    </row>
    <row r="104" spans="1:12" s="8" customFormat="1" ht="42.75" customHeight="1">
      <c r="A104" s="10">
        <v>921</v>
      </c>
      <c r="B104" s="10" t="s">
        <v>15</v>
      </c>
      <c r="C104" s="11" t="s">
        <v>96</v>
      </c>
      <c r="D104" s="12">
        <f>D105+D106+D107+D108</f>
        <v>11935300</v>
      </c>
      <c r="E104" s="12">
        <f>E105+E106+E107+E108</f>
        <v>1310300</v>
      </c>
      <c r="F104" s="12">
        <f>F105+F106+F107+F108</f>
        <v>45800</v>
      </c>
      <c r="G104" s="12">
        <f aca="true" t="shared" si="28" ref="G104:L104">G105+G106+G107+G108</f>
        <v>1264500</v>
      </c>
      <c r="H104" s="12">
        <f>H105+H106+H107+H108</f>
        <v>10600000</v>
      </c>
      <c r="I104" s="12">
        <f t="shared" si="28"/>
        <v>25000</v>
      </c>
      <c r="J104" s="12">
        <f t="shared" si="28"/>
        <v>0</v>
      </c>
      <c r="K104" s="12">
        <f t="shared" si="28"/>
        <v>0</v>
      </c>
      <c r="L104" s="12">
        <f t="shared" si="28"/>
        <v>0</v>
      </c>
    </row>
    <row r="105" spans="1:12" s="8" customFormat="1" ht="39" customHeight="1">
      <c r="A105" s="17">
        <v>921</v>
      </c>
      <c r="B105" s="17">
        <v>92105</v>
      </c>
      <c r="C105" s="18" t="s">
        <v>97</v>
      </c>
      <c r="D105" s="15">
        <f>E105+H105+I105+J105+K105+L105</f>
        <v>700000</v>
      </c>
      <c r="E105" s="15">
        <f>F105+G105</f>
        <v>0</v>
      </c>
      <c r="F105" s="15"/>
      <c r="G105" s="15"/>
      <c r="H105" s="15">
        <v>700000</v>
      </c>
      <c r="I105" s="16"/>
      <c r="J105" s="16"/>
      <c r="K105" s="16"/>
      <c r="L105" s="16"/>
    </row>
    <row r="106" spans="1:12" s="8" customFormat="1" ht="39" customHeight="1">
      <c r="A106" s="17">
        <v>921</v>
      </c>
      <c r="B106" s="17">
        <v>92109</v>
      </c>
      <c r="C106" s="18" t="s">
        <v>98</v>
      </c>
      <c r="D106" s="15">
        <f>E106+H106+I106+J106+K106+L106</f>
        <v>9100000</v>
      </c>
      <c r="E106" s="15">
        <f>F106+G106</f>
        <v>0</v>
      </c>
      <c r="F106" s="15"/>
      <c r="G106" s="15"/>
      <c r="H106" s="15">
        <v>9100000</v>
      </c>
      <c r="I106" s="15"/>
      <c r="J106" s="16"/>
      <c r="K106" s="16"/>
      <c r="L106" s="16"/>
    </row>
    <row r="107" spans="1:12" s="8" customFormat="1" ht="36" customHeight="1">
      <c r="A107" s="17">
        <v>921</v>
      </c>
      <c r="B107" s="17">
        <v>92120</v>
      </c>
      <c r="C107" s="18" t="s">
        <v>99</v>
      </c>
      <c r="D107" s="15">
        <f>E107+H107+I107+J107+K107+L107</f>
        <v>828800</v>
      </c>
      <c r="E107" s="15">
        <f>F107+G107</f>
        <v>28800</v>
      </c>
      <c r="F107" s="15">
        <v>8800</v>
      </c>
      <c r="G107" s="15">
        <v>20000</v>
      </c>
      <c r="H107" s="15">
        <v>800000</v>
      </c>
      <c r="I107" s="15"/>
      <c r="J107" s="15"/>
      <c r="K107" s="15"/>
      <c r="L107" s="15"/>
    </row>
    <row r="108" spans="1:12" s="8" customFormat="1" ht="36" customHeight="1">
      <c r="A108" s="17">
        <v>921</v>
      </c>
      <c r="B108" s="17">
        <v>92195</v>
      </c>
      <c r="C108" s="18" t="s">
        <v>20</v>
      </c>
      <c r="D108" s="15">
        <f>E108+H108+I108+J108+K108+L108</f>
        <v>1306500</v>
      </c>
      <c r="E108" s="15">
        <f>F108+G108</f>
        <v>1281500</v>
      </c>
      <c r="F108" s="15">
        <v>37000</v>
      </c>
      <c r="G108" s="15">
        <v>1244500</v>
      </c>
      <c r="H108" s="15"/>
      <c r="I108" s="15">
        <v>25000</v>
      </c>
      <c r="J108" s="15"/>
      <c r="K108" s="15"/>
      <c r="L108" s="15"/>
    </row>
    <row r="109" spans="1:12" s="8" customFormat="1" ht="69" customHeight="1">
      <c r="A109" s="10">
        <v>925</v>
      </c>
      <c r="B109" s="10" t="s">
        <v>15</v>
      </c>
      <c r="C109" s="11" t="s">
        <v>100</v>
      </c>
      <c r="D109" s="12">
        <f>D110</f>
        <v>6191000</v>
      </c>
      <c r="E109" s="12">
        <f>E110</f>
        <v>6137000</v>
      </c>
      <c r="F109" s="12">
        <f>F110</f>
        <v>3691088</v>
      </c>
      <c r="G109" s="12">
        <f aca="true" t="shared" si="29" ref="G109:L109">G110</f>
        <v>2445912</v>
      </c>
      <c r="H109" s="12">
        <f>H110</f>
        <v>0</v>
      </c>
      <c r="I109" s="12">
        <f t="shared" si="29"/>
        <v>54000</v>
      </c>
      <c r="J109" s="12">
        <f t="shared" si="29"/>
        <v>0</v>
      </c>
      <c r="K109" s="12">
        <f t="shared" si="29"/>
        <v>0</v>
      </c>
      <c r="L109" s="12">
        <f t="shared" si="29"/>
        <v>0</v>
      </c>
    </row>
    <row r="110" spans="1:12" s="8" customFormat="1" ht="42" customHeight="1">
      <c r="A110" s="17">
        <v>925</v>
      </c>
      <c r="B110" s="17">
        <v>92504</v>
      </c>
      <c r="C110" s="18" t="s">
        <v>101</v>
      </c>
      <c r="D110" s="15">
        <f>E110+H110+I110+J110+K110+L110</f>
        <v>6191000</v>
      </c>
      <c r="E110" s="15">
        <f>F110+G110</f>
        <v>6137000</v>
      </c>
      <c r="F110" s="15">
        <v>3691088</v>
      </c>
      <c r="G110" s="15">
        <v>2445912</v>
      </c>
      <c r="H110" s="15"/>
      <c r="I110" s="15">
        <v>54000</v>
      </c>
      <c r="J110" s="15"/>
      <c r="K110" s="15"/>
      <c r="L110" s="15"/>
    </row>
    <row r="111" spans="1:12" s="8" customFormat="1" ht="36.75" customHeight="1">
      <c r="A111" s="10">
        <v>926</v>
      </c>
      <c r="B111" s="10" t="s">
        <v>15</v>
      </c>
      <c r="C111" s="11" t="s">
        <v>156</v>
      </c>
      <c r="D111" s="12">
        <f>D112+D113+D114</f>
        <v>18287592</v>
      </c>
      <c r="E111" s="12">
        <f>E112+E113+E114</f>
        <v>15379195</v>
      </c>
      <c r="F111" s="12">
        <f>F112+F113+F114</f>
        <v>7184598</v>
      </c>
      <c r="G111" s="12">
        <f aca="true" t="shared" si="30" ref="G111:L111">G112+G113+G114</f>
        <v>8194597</v>
      </c>
      <c r="H111" s="12">
        <f>H112+H113+H114</f>
        <v>2080000</v>
      </c>
      <c r="I111" s="12">
        <f t="shared" si="30"/>
        <v>828397</v>
      </c>
      <c r="J111" s="12">
        <f t="shared" si="30"/>
        <v>0</v>
      </c>
      <c r="K111" s="12">
        <f t="shared" si="30"/>
        <v>0</v>
      </c>
      <c r="L111" s="12">
        <f t="shared" si="30"/>
        <v>0</v>
      </c>
    </row>
    <row r="112" spans="1:16" s="8" customFormat="1" ht="36.75" customHeight="1">
      <c r="A112" s="17">
        <v>926</v>
      </c>
      <c r="B112" s="17">
        <v>92601</v>
      </c>
      <c r="C112" s="18" t="s">
        <v>102</v>
      </c>
      <c r="D112" s="15">
        <f>E112+H112+I112+J112+K112+L112</f>
        <v>15440592</v>
      </c>
      <c r="E112" s="15">
        <f>F112+G112</f>
        <v>15277195</v>
      </c>
      <c r="F112" s="15">
        <v>7174598</v>
      </c>
      <c r="G112" s="15">
        <v>8102597</v>
      </c>
      <c r="H112" s="15"/>
      <c r="I112" s="15">
        <v>163397</v>
      </c>
      <c r="J112" s="15"/>
      <c r="K112" s="15"/>
      <c r="L112" s="15"/>
      <c r="M112" s="19"/>
      <c r="N112" s="19"/>
      <c r="O112" s="19"/>
      <c r="P112" s="19"/>
    </row>
    <row r="113" spans="1:12" s="8" customFormat="1" ht="39" customHeight="1">
      <c r="A113" s="17">
        <v>926</v>
      </c>
      <c r="B113" s="17">
        <v>92605</v>
      </c>
      <c r="C113" s="34" t="s">
        <v>157</v>
      </c>
      <c r="D113" s="15">
        <f>E113+H113+I113+J113+K113+L113</f>
        <v>1400000</v>
      </c>
      <c r="E113" s="15">
        <f>F113+G113</f>
        <v>0</v>
      </c>
      <c r="F113" s="15"/>
      <c r="G113" s="15"/>
      <c r="H113" s="15">
        <v>1400000</v>
      </c>
      <c r="I113" s="15"/>
      <c r="J113" s="15"/>
      <c r="K113" s="15"/>
      <c r="L113" s="15"/>
    </row>
    <row r="114" spans="1:12" s="8" customFormat="1" ht="40.5" customHeight="1">
      <c r="A114" s="17">
        <v>926</v>
      </c>
      <c r="B114" s="17">
        <v>92695</v>
      </c>
      <c r="C114" s="18" t="s">
        <v>20</v>
      </c>
      <c r="D114" s="15">
        <f>E114+H114+I114+J114+K114+L114</f>
        <v>1447000</v>
      </c>
      <c r="E114" s="15">
        <f>F114+G114</f>
        <v>102000</v>
      </c>
      <c r="F114" s="15">
        <v>10000</v>
      </c>
      <c r="G114" s="15">
        <v>92000</v>
      </c>
      <c r="H114" s="15">
        <v>680000</v>
      </c>
      <c r="I114" s="15">
        <v>665000</v>
      </c>
      <c r="J114" s="15"/>
      <c r="K114" s="15"/>
      <c r="L114" s="15"/>
    </row>
    <row r="115" spans="1:12" s="8" customFormat="1" ht="39" customHeight="1">
      <c r="A115" s="41" t="s">
        <v>103</v>
      </c>
      <c r="B115" s="41"/>
      <c r="C115" s="41"/>
      <c r="D115" s="20">
        <f aca="true" t="shared" si="31" ref="D115:L115">D13+D16+D18+D20+D24+D28+D33+D35+D42+D44+D49+D51+D55+D59+D67+D70+D76+D88+D91+D96+D104+D109+D111</f>
        <v>389633178.14</v>
      </c>
      <c r="E115" s="20">
        <f t="shared" si="31"/>
        <v>296327458</v>
      </c>
      <c r="F115" s="20">
        <f t="shared" si="31"/>
        <v>182326894.41</v>
      </c>
      <c r="G115" s="20">
        <f t="shared" si="31"/>
        <v>114000563.59</v>
      </c>
      <c r="H115" s="20">
        <f t="shared" si="31"/>
        <v>31735636</v>
      </c>
      <c r="I115" s="20">
        <f t="shared" si="31"/>
        <v>42348054.14</v>
      </c>
      <c r="J115" s="20">
        <f t="shared" si="31"/>
        <v>132030</v>
      </c>
      <c r="K115" s="20">
        <f t="shared" si="31"/>
        <v>1890000</v>
      </c>
      <c r="L115" s="20">
        <f t="shared" si="31"/>
        <v>17200000</v>
      </c>
    </row>
    <row r="116" spans="1:12" s="8" customFormat="1" ht="34.5" customHeight="1">
      <c r="A116" s="40" t="s">
        <v>104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s="8" customFormat="1" ht="34.5" customHeight="1">
      <c r="A117" s="10" t="s">
        <v>105</v>
      </c>
      <c r="B117" s="10" t="s">
        <v>15</v>
      </c>
      <c r="C117" s="11" t="s">
        <v>106</v>
      </c>
      <c r="D117" s="12">
        <f>D118+D119</f>
        <v>39000</v>
      </c>
      <c r="E117" s="12">
        <f>E118+E119</f>
        <v>39000</v>
      </c>
      <c r="F117" s="12">
        <f>F118+F119</f>
        <v>0</v>
      </c>
      <c r="G117" s="12">
        <f aca="true" t="shared" si="32" ref="G117:L117">G118+G119</f>
        <v>39000</v>
      </c>
      <c r="H117" s="12">
        <f t="shared" si="32"/>
        <v>0</v>
      </c>
      <c r="I117" s="12">
        <f t="shared" si="32"/>
        <v>0</v>
      </c>
      <c r="J117" s="12">
        <f t="shared" si="32"/>
        <v>0</v>
      </c>
      <c r="K117" s="12">
        <f t="shared" si="32"/>
        <v>0</v>
      </c>
      <c r="L117" s="12">
        <f t="shared" si="32"/>
        <v>0</v>
      </c>
    </row>
    <row r="118" spans="1:12" s="8" customFormat="1" ht="34.5" customHeight="1">
      <c r="A118" s="13" t="s">
        <v>105</v>
      </c>
      <c r="B118" s="13" t="s">
        <v>107</v>
      </c>
      <c r="C118" s="14" t="s">
        <v>108</v>
      </c>
      <c r="D118" s="16">
        <f>E118+H118+I118+J118+K118+L118</f>
        <v>30000</v>
      </c>
      <c r="E118" s="16">
        <f>F118+G118</f>
        <v>30000</v>
      </c>
      <c r="F118" s="15"/>
      <c r="G118" s="15">
        <v>30000</v>
      </c>
      <c r="H118" s="16"/>
      <c r="I118" s="16"/>
      <c r="J118" s="16"/>
      <c r="K118" s="16"/>
      <c r="L118" s="16"/>
    </row>
    <row r="119" spans="1:12" s="8" customFormat="1" ht="34.5" customHeight="1">
      <c r="A119" s="13" t="s">
        <v>105</v>
      </c>
      <c r="B119" s="13" t="s">
        <v>109</v>
      </c>
      <c r="C119" s="14" t="s">
        <v>110</v>
      </c>
      <c r="D119" s="16">
        <f>E119+H119+I119+J119+K119+L119</f>
        <v>9000</v>
      </c>
      <c r="E119" s="16">
        <f>F119+G119</f>
        <v>9000</v>
      </c>
      <c r="F119" s="15"/>
      <c r="G119" s="15">
        <v>9000</v>
      </c>
      <c r="H119" s="16"/>
      <c r="I119" s="16"/>
      <c r="J119" s="16"/>
      <c r="K119" s="16"/>
      <c r="L119" s="16"/>
    </row>
    <row r="120" spans="1:12" s="8" customFormat="1" ht="34.5" customHeight="1">
      <c r="A120" s="10">
        <v>600</v>
      </c>
      <c r="B120" s="10" t="s">
        <v>15</v>
      </c>
      <c r="C120" s="11" t="s">
        <v>24</v>
      </c>
      <c r="D120" s="12">
        <f>D121</f>
        <v>6506000</v>
      </c>
      <c r="E120" s="12">
        <f>E121</f>
        <v>6506000</v>
      </c>
      <c r="F120" s="12">
        <f>F121</f>
        <v>0</v>
      </c>
      <c r="G120" s="12">
        <f aca="true" t="shared" si="33" ref="G120:L120">G121</f>
        <v>6506000</v>
      </c>
      <c r="H120" s="12">
        <f t="shared" si="33"/>
        <v>0</v>
      </c>
      <c r="I120" s="12">
        <f t="shared" si="33"/>
        <v>0</v>
      </c>
      <c r="J120" s="12">
        <f t="shared" si="33"/>
        <v>0</v>
      </c>
      <c r="K120" s="12">
        <f t="shared" si="33"/>
        <v>0</v>
      </c>
      <c r="L120" s="12">
        <f t="shared" si="33"/>
        <v>0</v>
      </c>
    </row>
    <row r="121" spans="1:12" s="8" customFormat="1" ht="38.25">
      <c r="A121" s="17">
        <v>600</v>
      </c>
      <c r="B121" s="17">
        <v>60015</v>
      </c>
      <c r="C121" s="18" t="s">
        <v>111</v>
      </c>
      <c r="D121" s="15">
        <f>E121+H121+I121+J121+K121+L121</f>
        <v>6506000</v>
      </c>
      <c r="E121" s="15">
        <f>F121+G121</f>
        <v>6506000</v>
      </c>
      <c r="F121" s="15"/>
      <c r="G121" s="15">
        <v>6506000</v>
      </c>
      <c r="H121" s="15"/>
      <c r="I121" s="15"/>
      <c r="J121" s="15"/>
      <c r="K121" s="15"/>
      <c r="L121" s="15"/>
    </row>
    <row r="122" spans="1:12" s="8" customFormat="1" ht="34.5" customHeight="1">
      <c r="A122" s="10">
        <v>630</v>
      </c>
      <c r="B122" s="10" t="s">
        <v>15</v>
      </c>
      <c r="C122" s="11" t="s">
        <v>112</v>
      </c>
      <c r="D122" s="12">
        <f>D123+D124</f>
        <v>300000</v>
      </c>
      <c r="E122" s="12">
        <f>E123+E124</f>
        <v>200000</v>
      </c>
      <c r="F122" s="12">
        <f>F123+F124</f>
        <v>0</v>
      </c>
      <c r="G122" s="12">
        <f aca="true" t="shared" si="34" ref="G122:L122">G123+G124</f>
        <v>200000</v>
      </c>
      <c r="H122" s="12">
        <f t="shared" si="34"/>
        <v>100000</v>
      </c>
      <c r="I122" s="12">
        <f t="shared" si="34"/>
        <v>0</v>
      </c>
      <c r="J122" s="12">
        <f t="shared" si="34"/>
        <v>0</v>
      </c>
      <c r="K122" s="12">
        <f t="shared" si="34"/>
        <v>0</v>
      </c>
      <c r="L122" s="12">
        <f t="shared" si="34"/>
        <v>0</v>
      </c>
    </row>
    <row r="123" spans="1:12" s="8" customFormat="1" ht="34.5" customHeight="1">
      <c r="A123" s="13">
        <v>630</v>
      </c>
      <c r="B123" s="13">
        <v>63003</v>
      </c>
      <c r="C123" s="14" t="s">
        <v>113</v>
      </c>
      <c r="D123" s="16">
        <f>E123+H123+I123+J123+K123+L123</f>
        <v>100000</v>
      </c>
      <c r="E123" s="16">
        <f>F123+G123</f>
        <v>0</v>
      </c>
      <c r="F123" s="15"/>
      <c r="G123" s="15"/>
      <c r="H123" s="16">
        <v>100000</v>
      </c>
      <c r="I123" s="16"/>
      <c r="J123" s="16"/>
      <c r="K123" s="16"/>
      <c r="L123" s="16"/>
    </row>
    <row r="124" spans="1:12" s="8" customFormat="1" ht="34.5" customHeight="1">
      <c r="A124" s="13">
        <v>630</v>
      </c>
      <c r="B124" s="13">
        <v>63095</v>
      </c>
      <c r="C124" s="14" t="s">
        <v>20</v>
      </c>
      <c r="D124" s="16">
        <f>E124+H124+I124+J124+K124+L124</f>
        <v>200000</v>
      </c>
      <c r="E124" s="16">
        <f>F124+G124</f>
        <v>200000</v>
      </c>
      <c r="F124" s="15"/>
      <c r="G124" s="15">
        <v>200000</v>
      </c>
      <c r="H124" s="16"/>
      <c r="I124" s="16"/>
      <c r="J124" s="16"/>
      <c r="K124" s="16"/>
      <c r="L124" s="16"/>
    </row>
    <row r="125" spans="1:12" s="8" customFormat="1" ht="34.5" customHeight="1">
      <c r="A125" s="10">
        <v>700</v>
      </c>
      <c r="B125" s="10" t="s">
        <v>15</v>
      </c>
      <c r="C125" s="11" t="s">
        <v>28</v>
      </c>
      <c r="D125" s="12">
        <f>D126</f>
        <v>160000</v>
      </c>
      <c r="E125" s="12">
        <f>E126</f>
        <v>160000</v>
      </c>
      <c r="F125" s="12">
        <f>F126</f>
        <v>0</v>
      </c>
      <c r="G125" s="12">
        <f aca="true" t="shared" si="35" ref="G125:L125">G126</f>
        <v>160000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</row>
    <row r="126" spans="1:12" s="8" customFormat="1" ht="34.5" customHeight="1">
      <c r="A126" s="17">
        <v>700</v>
      </c>
      <c r="B126" s="17">
        <v>70005</v>
      </c>
      <c r="C126" s="18" t="s">
        <v>29</v>
      </c>
      <c r="D126" s="15">
        <f>E126+H126+I126+J126+K126+L126</f>
        <v>160000</v>
      </c>
      <c r="E126" s="15">
        <f>F126+G126</f>
        <v>160000</v>
      </c>
      <c r="F126" s="15"/>
      <c r="G126" s="15">
        <v>160000</v>
      </c>
      <c r="H126" s="15"/>
      <c r="I126" s="15"/>
      <c r="J126" s="15"/>
      <c r="K126" s="15"/>
      <c r="L126" s="15"/>
    </row>
    <row r="127" spans="1:12" s="8" customFormat="1" ht="34.5" customHeight="1">
      <c r="A127" s="10">
        <v>710</v>
      </c>
      <c r="B127" s="10" t="s">
        <v>15</v>
      </c>
      <c r="C127" s="11" t="s">
        <v>31</v>
      </c>
      <c r="D127" s="12">
        <f>D128+D129+D130</f>
        <v>1153474</v>
      </c>
      <c r="E127" s="12">
        <f aca="true" t="shared" si="36" ref="E127:L127">E128+E129+E130</f>
        <v>790364</v>
      </c>
      <c r="F127" s="12">
        <f t="shared" si="36"/>
        <v>443782</v>
      </c>
      <c r="G127" s="12">
        <f t="shared" si="36"/>
        <v>346582</v>
      </c>
      <c r="H127" s="12">
        <f t="shared" si="36"/>
        <v>361310</v>
      </c>
      <c r="I127" s="12">
        <f t="shared" si="36"/>
        <v>1800</v>
      </c>
      <c r="J127" s="12">
        <f t="shared" si="36"/>
        <v>0</v>
      </c>
      <c r="K127" s="12">
        <f t="shared" si="36"/>
        <v>0</v>
      </c>
      <c r="L127" s="12">
        <f t="shared" si="36"/>
        <v>0</v>
      </c>
    </row>
    <row r="128" spans="1:12" s="8" customFormat="1" ht="38.25">
      <c r="A128" s="13">
        <v>710</v>
      </c>
      <c r="B128" s="13">
        <v>71013</v>
      </c>
      <c r="C128" s="14" t="s">
        <v>114</v>
      </c>
      <c r="D128" s="16">
        <f>E128+H128+I128+J128+K128+L128</f>
        <v>20000</v>
      </c>
      <c r="E128" s="16">
        <f>F128+G128</f>
        <v>20000</v>
      </c>
      <c r="F128" s="15"/>
      <c r="G128" s="15">
        <v>20000</v>
      </c>
      <c r="H128" s="16"/>
      <c r="I128" s="16"/>
      <c r="J128" s="16"/>
      <c r="K128" s="16"/>
      <c r="L128" s="16"/>
    </row>
    <row r="129" spans="1:12" s="8" customFormat="1" ht="30.75" customHeight="1">
      <c r="A129" s="17">
        <v>710</v>
      </c>
      <c r="B129" s="17">
        <v>71014</v>
      </c>
      <c r="C129" s="18" t="s">
        <v>33</v>
      </c>
      <c r="D129" s="15">
        <f>E129+H129+I129+J129+K129+L129</f>
        <v>592374</v>
      </c>
      <c r="E129" s="15">
        <f>F129+G129</f>
        <v>231064</v>
      </c>
      <c r="F129" s="15"/>
      <c r="G129" s="15">
        <v>231064</v>
      </c>
      <c r="H129" s="16">
        <v>361310</v>
      </c>
      <c r="I129" s="16"/>
      <c r="J129" s="16"/>
      <c r="K129" s="16"/>
      <c r="L129" s="16"/>
    </row>
    <row r="130" spans="1:12" s="8" customFormat="1" ht="31.5" customHeight="1">
      <c r="A130" s="17">
        <v>710</v>
      </c>
      <c r="B130" s="17">
        <v>71015</v>
      </c>
      <c r="C130" s="18" t="s">
        <v>115</v>
      </c>
      <c r="D130" s="15">
        <f>E130+H130+I130+J130+K130+L130</f>
        <v>541100</v>
      </c>
      <c r="E130" s="15">
        <f>F130+G130</f>
        <v>539300</v>
      </c>
      <c r="F130" s="15">
        <v>443782</v>
      </c>
      <c r="G130" s="15">
        <v>95518</v>
      </c>
      <c r="H130" s="15"/>
      <c r="I130" s="15">
        <v>1800</v>
      </c>
      <c r="J130" s="15"/>
      <c r="K130" s="15"/>
      <c r="L130" s="15"/>
    </row>
    <row r="131" spans="1:12" s="8" customFormat="1" ht="31.5" customHeight="1">
      <c r="A131" s="10">
        <v>750</v>
      </c>
      <c r="B131" s="10" t="s">
        <v>15</v>
      </c>
      <c r="C131" s="11" t="s">
        <v>36</v>
      </c>
      <c r="D131" s="12">
        <f>D132+D133+D134+D135+D136</f>
        <v>2223860</v>
      </c>
      <c r="E131" s="12">
        <f>E132+E133+E134+E135+E136</f>
        <v>2223860</v>
      </c>
      <c r="F131" s="12">
        <f>F132+F133+F134+F135+F136</f>
        <v>338313.88</v>
      </c>
      <c r="G131" s="12">
        <f aca="true" t="shared" si="37" ref="G131:L131">G132+G133+G134+G135+G136</f>
        <v>1885546.12</v>
      </c>
      <c r="H131" s="12">
        <f t="shared" si="37"/>
        <v>0</v>
      </c>
      <c r="I131" s="12">
        <f t="shared" si="37"/>
        <v>0</v>
      </c>
      <c r="J131" s="12">
        <f t="shared" si="37"/>
        <v>0</v>
      </c>
      <c r="K131" s="12">
        <f t="shared" si="37"/>
        <v>0</v>
      </c>
      <c r="L131" s="12">
        <f t="shared" si="37"/>
        <v>0</v>
      </c>
    </row>
    <row r="132" spans="1:12" s="8" customFormat="1" ht="34.5" customHeight="1">
      <c r="A132" s="13">
        <v>750</v>
      </c>
      <c r="B132" s="13">
        <v>75011</v>
      </c>
      <c r="C132" s="14" t="s">
        <v>37</v>
      </c>
      <c r="D132" s="16">
        <f>E132+H132+I132+J132+K132+L132</f>
        <v>288517</v>
      </c>
      <c r="E132" s="16">
        <f>F132+G132</f>
        <v>288517</v>
      </c>
      <c r="F132" s="15">
        <v>288517</v>
      </c>
      <c r="G132" s="15"/>
      <c r="H132" s="16"/>
      <c r="I132" s="16"/>
      <c r="J132" s="16"/>
      <c r="K132" s="16"/>
      <c r="L132" s="16"/>
    </row>
    <row r="133" spans="1:12" s="8" customFormat="1" ht="34.5" customHeight="1">
      <c r="A133" s="13">
        <v>750</v>
      </c>
      <c r="B133" s="13">
        <v>75020</v>
      </c>
      <c r="C133" s="14" t="s">
        <v>38</v>
      </c>
      <c r="D133" s="16">
        <f>E133+H133+I133+J133+K133+L133</f>
        <v>1562500</v>
      </c>
      <c r="E133" s="16">
        <f>F133+G133</f>
        <v>1562500</v>
      </c>
      <c r="F133" s="15">
        <v>15000</v>
      </c>
      <c r="G133" s="15">
        <v>1547500</v>
      </c>
      <c r="H133" s="16"/>
      <c r="I133" s="16"/>
      <c r="J133" s="16"/>
      <c r="K133" s="16"/>
      <c r="L133" s="16"/>
    </row>
    <row r="134" spans="1:12" s="8" customFormat="1" ht="34.5" customHeight="1">
      <c r="A134" s="17">
        <v>750</v>
      </c>
      <c r="B134" s="17">
        <v>75023</v>
      </c>
      <c r="C134" s="18" t="s">
        <v>40</v>
      </c>
      <c r="D134" s="15">
        <f>E134+H134+I134+J134+K134+L134</f>
        <v>313343</v>
      </c>
      <c r="E134" s="15">
        <f>F134+G134</f>
        <v>313343</v>
      </c>
      <c r="F134" s="15">
        <v>3343</v>
      </c>
      <c r="G134" s="15">
        <v>310000</v>
      </c>
      <c r="H134" s="15"/>
      <c r="I134" s="15"/>
      <c r="J134" s="15"/>
      <c r="K134" s="15"/>
      <c r="L134" s="15"/>
    </row>
    <row r="135" spans="1:12" s="8" customFormat="1" ht="34.5" customHeight="1">
      <c r="A135" s="17">
        <v>750</v>
      </c>
      <c r="B135" s="17">
        <v>75045</v>
      </c>
      <c r="C135" s="18" t="s">
        <v>116</v>
      </c>
      <c r="D135" s="15">
        <f>E135+H135+I135+J135+K135+L135</f>
        <v>48000</v>
      </c>
      <c r="E135" s="15">
        <f>F135+G135</f>
        <v>48000</v>
      </c>
      <c r="F135" s="15">
        <v>31453.88</v>
      </c>
      <c r="G135" s="15">
        <v>16546.12</v>
      </c>
      <c r="H135" s="15"/>
      <c r="I135" s="15"/>
      <c r="J135" s="15"/>
      <c r="K135" s="15"/>
      <c r="L135" s="15"/>
    </row>
    <row r="136" spans="1:12" s="8" customFormat="1" ht="34.5" customHeight="1">
      <c r="A136" s="13">
        <v>750</v>
      </c>
      <c r="B136" s="13">
        <v>75075</v>
      </c>
      <c r="C136" s="14" t="s">
        <v>41</v>
      </c>
      <c r="D136" s="16">
        <f>E136+H136+I136+J136+K136+L136</f>
        <v>11500</v>
      </c>
      <c r="E136" s="16">
        <f>F136+G136</f>
        <v>11500</v>
      </c>
      <c r="F136" s="15"/>
      <c r="G136" s="15">
        <v>11500</v>
      </c>
      <c r="H136" s="16"/>
      <c r="I136" s="16"/>
      <c r="J136" s="16"/>
      <c r="K136" s="16"/>
      <c r="L136" s="16"/>
    </row>
    <row r="137" spans="1:12" s="8" customFormat="1" ht="38.25" customHeight="1">
      <c r="A137" s="10">
        <v>752</v>
      </c>
      <c r="B137" s="10" t="s">
        <v>15</v>
      </c>
      <c r="C137" s="11" t="s">
        <v>117</v>
      </c>
      <c r="D137" s="12">
        <f>D138</f>
        <v>10000</v>
      </c>
      <c r="E137" s="12">
        <f aca="true" t="shared" si="38" ref="E137:L137">E138</f>
        <v>10000</v>
      </c>
      <c r="F137" s="12">
        <f t="shared" si="38"/>
        <v>0</v>
      </c>
      <c r="G137" s="12">
        <f t="shared" si="38"/>
        <v>10000</v>
      </c>
      <c r="H137" s="12">
        <f t="shared" si="38"/>
        <v>0</v>
      </c>
      <c r="I137" s="12">
        <f t="shared" si="38"/>
        <v>0</v>
      </c>
      <c r="J137" s="12">
        <f t="shared" si="38"/>
        <v>0</v>
      </c>
      <c r="K137" s="12">
        <f t="shared" si="38"/>
        <v>0</v>
      </c>
      <c r="L137" s="12">
        <f t="shared" si="38"/>
        <v>0</v>
      </c>
    </row>
    <row r="138" spans="1:12" s="8" customFormat="1" ht="34.5" customHeight="1">
      <c r="A138" s="13">
        <v>752</v>
      </c>
      <c r="B138" s="13">
        <v>75212</v>
      </c>
      <c r="C138" s="14" t="s">
        <v>118</v>
      </c>
      <c r="D138" s="16">
        <f>E138+H138+I138+J138+K138+L138</f>
        <v>10000</v>
      </c>
      <c r="E138" s="16">
        <f>F138+G138</f>
        <v>10000</v>
      </c>
      <c r="F138" s="15"/>
      <c r="G138" s="15">
        <v>10000</v>
      </c>
      <c r="H138" s="15"/>
      <c r="I138" s="16"/>
      <c r="J138" s="16"/>
      <c r="K138" s="16"/>
      <c r="L138" s="16"/>
    </row>
    <row r="139" spans="1:12" s="8" customFormat="1" ht="38.25">
      <c r="A139" s="10">
        <v>754</v>
      </c>
      <c r="B139" s="10" t="s">
        <v>15</v>
      </c>
      <c r="C139" s="11" t="s">
        <v>44</v>
      </c>
      <c r="D139" s="12">
        <f>D140+D141+D142</f>
        <v>9580248</v>
      </c>
      <c r="E139" s="12">
        <f aca="true" t="shared" si="39" ref="E139:L139">E140+E141+E142</f>
        <v>9099298</v>
      </c>
      <c r="F139" s="12">
        <f t="shared" si="39"/>
        <v>8176764</v>
      </c>
      <c r="G139" s="12">
        <f t="shared" si="39"/>
        <v>922534</v>
      </c>
      <c r="H139" s="12">
        <f t="shared" si="39"/>
        <v>359000</v>
      </c>
      <c r="I139" s="12">
        <f t="shared" si="39"/>
        <v>22600</v>
      </c>
      <c r="J139" s="12">
        <f t="shared" si="39"/>
        <v>99350</v>
      </c>
      <c r="K139" s="12">
        <f t="shared" si="39"/>
        <v>0</v>
      </c>
      <c r="L139" s="12">
        <f t="shared" si="39"/>
        <v>0</v>
      </c>
    </row>
    <row r="140" spans="1:12" s="8" customFormat="1" ht="34.5" customHeight="1">
      <c r="A140" s="13">
        <v>754</v>
      </c>
      <c r="B140" s="13">
        <v>75404</v>
      </c>
      <c r="C140" s="14" t="s">
        <v>119</v>
      </c>
      <c r="D140" s="16">
        <f>E140+H140+I140+J140+K140+L140</f>
        <v>359000</v>
      </c>
      <c r="E140" s="16">
        <f>F140+G140</f>
        <v>0</v>
      </c>
      <c r="F140" s="15"/>
      <c r="G140" s="15"/>
      <c r="H140" s="15">
        <v>359000</v>
      </c>
      <c r="I140" s="16"/>
      <c r="J140" s="16"/>
      <c r="K140" s="16"/>
      <c r="L140" s="16"/>
    </row>
    <row r="141" spans="1:12" s="8" customFormat="1" ht="34.5" customHeight="1">
      <c r="A141" s="13">
        <v>754</v>
      </c>
      <c r="B141" s="13">
        <v>75405</v>
      </c>
      <c r="C141" s="14" t="s">
        <v>120</v>
      </c>
      <c r="D141" s="16">
        <f>E141+H141+I141+J141+K141+L141</f>
        <v>190000</v>
      </c>
      <c r="E141" s="16">
        <f>F141+G141</f>
        <v>177400</v>
      </c>
      <c r="F141" s="15">
        <v>149300</v>
      </c>
      <c r="G141" s="15">
        <v>28100</v>
      </c>
      <c r="H141" s="15"/>
      <c r="I141" s="16">
        <v>12600</v>
      </c>
      <c r="J141" s="16"/>
      <c r="K141" s="16"/>
      <c r="L141" s="16"/>
    </row>
    <row r="142" spans="1:12" s="8" customFormat="1" ht="42.75" customHeight="1">
      <c r="A142" s="17">
        <v>754</v>
      </c>
      <c r="B142" s="17">
        <v>75411</v>
      </c>
      <c r="C142" s="18" t="s">
        <v>121</v>
      </c>
      <c r="D142" s="15">
        <f>E142+H142+I142+J142+K142+L142</f>
        <v>9031248</v>
      </c>
      <c r="E142" s="15">
        <f>F142+G142</f>
        <v>8921898</v>
      </c>
      <c r="F142" s="15">
        <v>8027464</v>
      </c>
      <c r="G142" s="15">
        <v>894434</v>
      </c>
      <c r="H142" s="15"/>
      <c r="I142" s="15">
        <v>10000</v>
      </c>
      <c r="J142" s="15">
        <v>99350</v>
      </c>
      <c r="K142" s="15"/>
      <c r="L142" s="15"/>
    </row>
    <row r="143" spans="1:12" s="8" customFormat="1" ht="34.5" customHeight="1">
      <c r="A143" s="10">
        <v>758</v>
      </c>
      <c r="B143" s="10" t="s">
        <v>15</v>
      </c>
      <c r="C143" s="11" t="s">
        <v>54</v>
      </c>
      <c r="D143" s="12">
        <f>D144</f>
        <v>5871277</v>
      </c>
      <c r="E143" s="12">
        <f>E144</f>
        <v>0</v>
      </c>
      <c r="F143" s="12">
        <f>F144</f>
        <v>0</v>
      </c>
      <c r="G143" s="12">
        <f aca="true" t="shared" si="40" ref="G143:L143">G144</f>
        <v>0</v>
      </c>
      <c r="H143" s="12">
        <f t="shared" si="40"/>
        <v>5871277</v>
      </c>
      <c r="I143" s="12">
        <f t="shared" si="40"/>
        <v>0</v>
      </c>
      <c r="J143" s="12">
        <f t="shared" si="40"/>
        <v>0</v>
      </c>
      <c r="K143" s="12">
        <f t="shared" si="40"/>
        <v>0</v>
      </c>
      <c r="L143" s="12">
        <f t="shared" si="40"/>
        <v>0</v>
      </c>
    </row>
    <row r="144" spans="1:12" s="8" customFormat="1" ht="38.25">
      <c r="A144" s="13">
        <v>758</v>
      </c>
      <c r="B144" s="13">
        <v>75832</v>
      </c>
      <c r="C144" s="14" t="s">
        <v>122</v>
      </c>
      <c r="D144" s="16">
        <f>E144+H144+I144+J144+K144+L144</f>
        <v>5871277</v>
      </c>
      <c r="E144" s="16">
        <f>F144+G144</f>
        <v>0</v>
      </c>
      <c r="F144" s="15"/>
      <c r="G144" s="15"/>
      <c r="H144" s="16">
        <v>5871277</v>
      </c>
      <c r="I144" s="16"/>
      <c r="J144" s="16"/>
      <c r="K144" s="16"/>
      <c r="L144" s="16"/>
    </row>
    <row r="145" spans="1:12" s="8" customFormat="1" ht="34.5" customHeight="1">
      <c r="A145" s="10">
        <v>801</v>
      </c>
      <c r="B145" s="10" t="s">
        <v>15</v>
      </c>
      <c r="C145" s="11" t="s">
        <v>58</v>
      </c>
      <c r="D145" s="12">
        <f>D146+D147+D148+D149+D150+D151+D152+D153+D154+D155</f>
        <v>76975087.56</v>
      </c>
      <c r="E145" s="12">
        <f aca="true" t="shared" si="41" ref="E145:K145">E146+E147+E148+E149+E150+E151+E152+E153+E154+E155</f>
        <v>56907286.64</v>
      </c>
      <c r="F145" s="12">
        <f t="shared" si="41"/>
        <v>50090469</v>
      </c>
      <c r="G145" s="12">
        <f t="shared" si="41"/>
        <v>6816817.640000001</v>
      </c>
      <c r="H145" s="12">
        <f t="shared" si="41"/>
        <v>18285532</v>
      </c>
      <c r="I145" s="12">
        <f t="shared" si="41"/>
        <v>65220</v>
      </c>
      <c r="J145" s="12">
        <f t="shared" si="41"/>
        <v>1717048.92</v>
      </c>
      <c r="K145" s="12">
        <f t="shared" si="41"/>
        <v>0</v>
      </c>
      <c r="L145" s="12">
        <f>L146+L147+L148+L149+L150+L151+L152+L153+L154+L155</f>
        <v>0</v>
      </c>
    </row>
    <row r="146" spans="1:12" s="8" customFormat="1" ht="33" customHeight="1">
      <c r="A146" s="17">
        <v>801</v>
      </c>
      <c r="B146" s="17">
        <v>80102</v>
      </c>
      <c r="C146" s="18" t="s">
        <v>123</v>
      </c>
      <c r="D146" s="15">
        <f>E146+H146+I146+J146+K146+L146</f>
        <v>2316854</v>
      </c>
      <c r="E146" s="15">
        <f>F146+G146</f>
        <v>2311354</v>
      </c>
      <c r="F146" s="15">
        <v>2114326</v>
      </c>
      <c r="G146" s="15">
        <v>197028</v>
      </c>
      <c r="H146" s="15"/>
      <c r="I146" s="15">
        <v>5500</v>
      </c>
      <c r="J146" s="15"/>
      <c r="K146" s="15"/>
      <c r="L146" s="15"/>
    </row>
    <row r="147" spans="1:12" s="8" customFormat="1" ht="33" customHeight="1">
      <c r="A147" s="17">
        <v>801</v>
      </c>
      <c r="B147" s="17">
        <v>80111</v>
      </c>
      <c r="C147" s="18" t="s">
        <v>124</v>
      </c>
      <c r="D147" s="15">
        <f aca="true" t="shared" si="42" ref="D147:D155">E147+H147+I147+J147+K147+L147</f>
        <v>678632</v>
      </c>
      <c r="E147" s="15">
        <f aca="true" t="shared" si="43" ref="E147:E155">F147+G147</f>
        <v>678632</v>
      </c>
      <c r="F147" s="15">
        <v>655543</v>
      </c>
      <c r="G147" s="15">
        <v>23089</v>
      </c>
      <c r="H147" s="15"/>
      <c r="I147" s="15"/>
      <c r="J147" s="15"/>
      <c r="K147" s="15"/>
      <c r="L147" s="15"/>
    </row>
    <row r="148" spans="1:12" s="8" customFormat="1" ht="33" customHeight="1">
      <c r="A148" s="17">
        <v>801</v>
      </c>
      <c r="B148" s="17">
        <v>80113</v>
      </c>
      <c r="C148" s="18" t="s">
        <v>125</v>
      </c>
      <c r="D148" s="15">
        <f t="shared" si="42"/>
        <v>45000</v>
      </c>
      <c r="E148" s="15">
        <f t="shared" si="43"/>
        <v>45000</v>
      </c>
      <c r="F148" s="15"/>
      <c r="G148" s="15">
        <v>45000</v>
      </c>
      <c r="H148" s="15"/>
      <c r="I148" s="15"/>
      <c r="J148" s="15"/>
      <c r="K148" s="15"/>
      <c r="L148" s="15"/>
    </row>
    <row r="149" spans="1:12" s="8" customFormat="1" ht="33" customHeight="1">
      <c r="A149" s="17">
        <v>801</v>
      </c>
      <c r="B149" s="17">
        <v>80120</v>
      </c>
      <c r="C149" s="18" t="s">
        <v>126</v>
      </c>
      <c r="D149" s="15">
        <f t="shared" si="42"/>
        <v>29707623</v>
      </c>
      <c r="E149" s="15">
        <f t="shared" si="43"/>
        <v>20418826</v>
      </c>
      <c r="F149" s="15">
        <v>18046652</v>
      </c>
      <c r="G149" s="15">
        <v>2372174</v>
      </c>
      <c r="H149" s="15">
        <v>9259377</v>
      </c>
      <c r="I149" s="15">
        <v>29420</v>
      </c>
      <c r="J149" s="15"/>
      <c r="K149" s="15"/>
      <c r="L149" s="15"/>
    </row>
    <row r="150" spans="1:12" s="8" customFormat="1" ht="34.5" customHeight="1">
      <c r="A150" s="17">
        <v>801</v>
      </c>
      <c r="B150" s="17">
        <v>80123</v>
      </c>
      <c r="C150" s="18" t="s">
        <v>127</v>
      </c>
      <c r="D150" s="15">
        <f t="shared" si="42"/>
        <v>2236000</v>
      </c>
      <c r="E150" s="15">
        <f t="shared" si="43"/>
        <v>2236000</v>
      </c>
      <c r="F150" s="15">
        <v>2094787</v>
      </c>
      <c r="G150" s="15">
        <v>141213</v>
      </c>
      <c r="H150" s="15"/>
      <c r="I150" s="15"/>
      <c r="J150" s="15"/>
      <c r="K150" s="15"/>
      <c r="L150" s="15"/>
    </row>
    <row r="151" spans="1:12" s="8" customFormat="1" ht="34.5" customHeight="1">
      <c r="A151" s="17">
        <v>801</v>
      </c>
      <c r="B151" s="17">
        <v>80130</v>
      </c>
      <c r="C151" s="18" t="s">
        <v>128</v>
      </c>
      <c r="D151" s="15">
        <f t="shared" si="42"/>
        <v>34637969.64</v>
      </c>
      <c r="E151" s="15">
        <f t="shared" si="43"/>
        <v>25457515.64</v>
      </c>
      <c r="F151" s="15">
        <v>22106304</v>
      </c>
      <c r="G151" s="15">
        <v>3351211.64</v>
      </c>
      <c r="H151" s="15">
        <v>9024155</v>
      </c>
      <c r="I151" s="15">
        <v>29200</v>
      </c>
      <c r="J151" s="15">
        <v>127099</v>
      </c>
      <c r="K151" s="15"/>
      <c r="L151" s="15"/>
    </row>
    <row r="152" spans="1:12" s="8" customFormat="1" ht="34.5" customHeight="1">
      <c r="A152" s="17">
        <v>801</v>
      </c>
      <c r="B152" s="17">
        <v>80132</v>
      </c>
      <c r="C152" s="18" t="s">
        <v>129</v>
      </c>
      <c r="D152" s="15">
        <f t="shared" si="42"/>
        <v>2097629</v>
      </c>
      <c r="E152" s="15">
        <f t="shared" si="43"/>
        <v>2097629</v>
      </c>
      <c r="F152" s="15">
        <v>1864682</v>
      </c>
      <c r="G152" s="15">
        <v>232947</v>
      </c>
      <c r="H152" s="15"/>
      <c r="I152" s="15"/>
      <c r="J152" s="15"/>
      <c r="K152" s="15"/>
      <c r="L152" s="15"/>
    </row>
    <row r="153" spans="1:12" s="8" customFormat="1" ht="63.75">
      <c r="A153" s="17">
        <v>801</v>
      </c>
      <c r="B153" s="17">
        <v>80140</v>
      </c>
      <c r="C153" s="18" t="s">
        <v>130</v>
      </c>
      <c r="D153" s="15">
        <f t="shared" si="42"/>
        <v>2815011</v>
      </c>
      <c r="E153" s="15">
        <f t="shared" si="43"/>
        <v>2813911</v>
      </c>
      <c r="F153" s="15">
        <v>2502060</v>
      </c>
      <c r="G153" s="15">
        <v>311851</v>
      </c>
      <c r="H153" s="15"/>
      <c r="I153" s="15">
        <v>1100</v>
      </c>
      <c r="J153" s="15"/>
      <c r="K153" s="15"/>
      <c r="L153" s="15"/>
    </row>
    <row r="154" spans="1:12" s="8" customFormat="1" ht="34.5" customHeight="1">
      <c r="A154" s="17">
        <v>801</v>
      </c>
      <c r="B154" s="17">
        <v>80148</v>
      </c>
      <c r="C154" s="18" t="s">
        <v>64</v>
      </c>
      <c r="D154" s="15">
        <f t="shared" si="42"/>
        <v>277419</v>
      </c>
      <c r="E154" s="15">
        <f t="shared" si="43"/>
        <v>277419</v>
      </c>
      <c r="F154" s="15">
        <v>268715</v>
      </c>
      <c r="G154" s="15">
        <v>8704</v>
      </c>
      <c r="H154" s="15"/>
      <c r="I154" s="15"/>
      <c r="J154" s="15"/>
      <c r="K154" s="15"/>
      <c r="L154" s="15"/>
    </row>
    <row r="155" spans="1:12" s="8" customFormat="1" ht="34.5" customHeight="1">
      <c r="A155" s="17">
        <v>801</v>
      </c>
      <c r="B155" s="17">
        <v>80195</v>
      </c>
      <c r="C155" s="18" t="s">
        <v>20</v>
      </c>
      <c r="D155" s="15">
        <f t="shared" si="42"/>
        <v>2162949.92</v>
      </c>
      <c r="E155" s="15">
        <f t="shared" si="43"/>
        <v>571000</v>
      </c>
      <c r="F155" s="15">
        <v>437400</v>
      </c>
      <c r="G155" s="15">
        <v>133600</v>
      </c>
      <c r="H155" s="15">
        <v>2000</v>
      </c>
      <c r="I155" s="15"/>
      <c r="J155" s="15">
        <v>1589949.92</v>
      </c>
      <c r="K155" s="15"/>
      <c r="L155" s="15"/>
    </row>
    <row r="156" spans="1:12" s="8" customFormat="1" ht="34.5" customHeight="1">
      <c r="A156" s="10">
        <v>851</v>
      </c>
      <c r="B156" s="10" t="s">
        <v>15</v>
      </c>
      <c r="C156" s="11" t="s">
        <v>67</v>
      </c>
      <c r="D156" s="12">
        <f>D157+D158</f>
        <v>4267800</v>
      </c>
      <c r="E156" s="12">
        <f aca="true" t="shared" si="44" ref="E156:K156">E157+E158</f>
        <v>4267800</v>
      </c>
      <c r="F156" s="12">
        <f t="shared" si="44"/>
        <v>0</v>
      </c>
      <c r="G156" s="12">
        <f t="shared" si="44"/>
        <v>4267800</v>
      </c>
      <c r="H156" s="12">
        <f t="shared" si="44"/>
        <v>0</v>
      </c>
      <c r="I156" s="12">
        <f t="shared" si="44"/>
        <v>0</v>
      </c>
      <c r="J156" s="12">
        <f t="shared" si="44"/>
        <v>0</v>
      </c>
      <c r="K156" s="12">
        <f t="shared" si="44"/>
        <v>0</v>
      </c>
      <c r="L156" s="12">
        <f>L157+L158</f>
        <v>0</v>
      </c>
    </row>
    <row r="157" spans="1:12" s="8" customFormat="1" ht="39" customHeight="1">
      <c r="A157" s="17">
        <v>851</v>
      </c>
      <c r="B157" s="17">
        <v>85154</v>
      </c>
      <c r="C157" s="18" t="s">
        <v>70</v>
      </c>
      <c r="D157" s="15">
        <f>E157+H157+I157+J157+K157+L157</f>
        <v>2800</v>
      </c>
      <c r="E157" s="15">
        <f>F157+G157</f>
        <v>2800</v>
      </c>
      <c r="F157" s="15"/>
      <c r="G157" s="15">
        <v>2800</v>
      </c>
      <c r="H157" s="15"/>
      <c r="I157" s="15"/>
      <c r="J157" s="15"/>
      <c r="K157" s="15"/>
      <c r="L157" s="15"/>
    </row>
    <row r="158" spans="1:12" s="8" customFormat="1" ht="82.5" customHeight="1">
      <c r="A158" s="17">
        <v>851</v>
      </c>
      <c r="B158" s="17">
        <v>85156</v>
      </c>
      <c r="C158" s="18" t="s">
        <v>131</v>
      </c>
      <c r="D158" s="15">
        <f>E158+H158+I158+J158+K158+L158</f>
        <v>4265000</v>
      </c>
      <c r="E158" s="15">
        <f>F158+G158</f>
        <v>4265000</v>
      </c>
      <c r="F158" s="15"/>
      <c r="G158" s="15">
        <v>4265000</v>
      </c>
      <c r="H158" s="15"/>
      <c r="I158" s="15"/>
      <c r="J158" s="15"/>
      <c r="K158" s="15"/>
      <c r="L158" s="15"/>
    </row>
    <row r="159" spans="1:12" s="8" customFormat="1" ht="34.5" customHeight="1">
      <c r="A159" s="10">
        <v>852</v>
      </c>
      <c r="B159" s="10" t="s">
        <v>15</v>
      </c>
      <c r="C159" s="11" t="s">
        <v>72</v>
      </c>
      <c r="D159" s="12">
        <f>D160+D161+D162+D163+D164+D165</f>
        <v>12470106</v>
      </c>
      <c r="E159" s="12">
        <f>E160+E161+E162+E163+E164+E165</f>
        <v>9779360</v>
      </c>
      <c r="F159" s="12">
        <f>F160+F161+F162+F163+F164+F165</f>
        <v>6807100</v>
      </c>
      <c r="G159" s="12">
        <f aca="true" t="shared" si="45" ref="G159:L159">G160+G161+G162+G163+G164+G165</f>
        <v>2972260</v>
      </c>
      <c r="H159" s="12">
        <f t="shared" si="45"/>
        <v>208000</v>
      </c>
      <c r="I159" s="12">
        <f t="shared" si="45"/>
        <v>2482746</v>
      </c>
      <c r="J159" s="12">
        <f t="shared" si="45"/>
        <v>0</v>
      </c>
      <c r="K159" s="12">
        <f t="shared" si="45"/>
        <v>0</v>
      </c>
      <c r="L159" s="12">
        <f t="shared" si="45"/>
        <v>0</v>
      </c>
    </row>
    <row r="160" spans="1:12" s="8" customFormat="1" ht="34.5" customHeight="1">
      <c r="A160" s="17">
        <v>852</v>
      </c>
      <c r="B160" s="17">
        <v>85201</v>
      </c>
      <c r="C160" s="18" t="s">
        <v>73</v>
      </c>
      <c r="D160" s="15">
        <f aca="true" t="shared" si="46" ref="D160:D165">E160+H160+I160+J160+K160+L160</f>
        <v>4190500</v>
      </c>
      <c r="E160" s="15">
        <f aca="true" t="shared" si="47" ref="E160:E165">F160+G160</f>
        <v>3873760</v>
      </c>
      <c r="F160" s="15">
        <v>3094750</v>
      </c>
      <c r="G160" s="15">
        <v>779010</v>
      </c>
      <c r="H160" s="15">
        <v>130000</v>
      </c>
      <c r="I160" s="15">
        <v>186740</v>
      </c>
      <c r="J160" s="15"/>
      <c r="K160" s="15"/>
      <c r="L160" s="15"/>
    </row>
    <row r="161" spans="1:12" s="8" customFormat="1" ht="34.5" customHeight="1">
      <c r="A161" s="17">
        <v>852</v>
      </c>
      <c r="B161" s="17">
        <v>85202</v>
      </c>
      <c r="C161" s="18" t="s">
        <v>132</v>
      </c>
      <c r="D161" s="15">
        <f t="shared" si="46"/>
        <v>4593600</v>
      </c>
      <c r="E161" s="15">
        <f t="shared" si="47"/>
        <v>4585600</v>
      </c>
      <c r="F161" s="15">
        <v>2524070</v>
      </c>
      <c r="G161" s="15">
        <v>2061530</v>
      </c>
      <c r="H161" s="15"/>
      <c r="I161" s="15">
        <v>8000</v>
      </c>
      <c r="J161" s="15"/>
      <c r="K161" s="15"/>
      <c r="L161" s="15"/>
    </row>
    <row r="162" spans="1:12" s="8" customFormat="1" ht="34.5" customHeight="1">
      <c r="A162" s="17">
        <v>852</v>
      </c>
      <c r="B162" s="17">
        <v>85204</v>
      </c>
      <c r="C162" s="18" t="s">
        <v>133</v>
      </c>
      <c r="D162" s="15">
        <f t="shared" si="46"/>
        <v>2201006</v>
      </c>
      <c r="E162" s="15">
        <f t="shared" si="47"/>
        <v>0</v>
      </c>
      <c r="F162" s="15"/>
      <c r="G162" s="15"/>
      <c r="H162" s="15">
        <v>78000</v>
      </c>
      <c r="I162" s="15">
        <v>2123006</v>
      </c>
      <c r="J162" s="15"/>
      <c r="K162" s="15"/>
      <c r="L162" s="15"/>
    </row>
    <row r="163" spans="1:12" s="8" customFormat="1" ht="63.75">
      <c r="A163" s="17">
        <v>852</v>
      </c>
      <c r="B163" s="17">
        <v>85220</v>
      </c>
      <c r="C163" s="18" t="s">
        <v>134</v>
      </c>
      <c r="D163" s="15">
        <f t="shared" si="46"/>
        <v>745000</v>
      </c>
      <c r="E163" s="15">
        <f t="shared" si="47"/>
        <v>745000</v>
      </c>
      <c r="F163" s="15">
        <v>687460</v>
      </c>
      <c r="G163" s="15">
        <v>57540</v>
      </c>
      <c r="H163" s="15"/>
      <c r="I163" s="15"/>
      <c r="J163" s="15"/>
      <c r="K163" s="15"/>
      <c r="L163" s="15"/>
    </row>
    <row r="164" spans="1:12" s="8" customFormat="1" ht="34.5" customHeight="1">
      <c r="A164" s="17">
        <v>852</v>
      </c>
      <c r="B164" s="17">
        <v>85226</v>
      </c>
      <c r="C164" s="18" t="s">
        <v>135</v>
      </c>
      <c r="D164" s="15">
        <f t="shared" si="46"/>
        <v>547000</v>
      </c>
      <c r="E164" s="15">
        <f t="shared" si="47"/>
        <v>547000</v>
      </c>
      <c r="F164" s="15">
        <v>500820</v>
      </c>
      <c r="G164" s="15">
        <v>46180</v>
      </c>
      <c r="H164" s="15"/>
      <c r="I164" s="15"/>
      <c r="J164" s="15"/>
      <c r="K164" s="15"/>
      <c r="L164" s="15"/>
    </row>
    <row r="165" spans="1:12" s="8" customFormat="1" ht="34.5" customHeight="1">
      <c r="A165" s="17">
        <v>852</v>
      </c>
      <c r="B165" s="17">
        <v>85295</v>
      </c>
      <c r="C165" s="18" t="s">
        <v>20</v>
      </c>
      <c r="D165" s="15">
        <f t="shared" si="46"/>
        <v>193000</v>
      </c>
      <c r="E165" s="15">
        <f t="shared" si="47"/>
        <v>28000</v>
      </c>
      <c r="F165" s="15"/>
      <c r="G165" s="15">
        <v>28000</v>
      </c>
      <c r="H165" s="15"/>
      <c r="I165" s="15">
        <v>165000</v>
      </c>
      <c r="J165" s="15"/>
      <c r="K165" s="15"/>
      <c r="L165" s="15"/>
    </row>
    <row r="166" spans="1:12" s="8" customFormat="1" ht="42.75" customHeight="1">
      <c r="A166" s="10">
        <v>853</v>
      </c>
      <c r="B166" s="10" t="s">
        <v>15</v>
      </c>
      <c r="C166" s="11" t="s">
        <v>83</v>
      </c>
      <c r="D166" s="12">
        <f>D167+D168+D169+D170</f>
        <v>4760450</v>
      </c>
      <c r="E166" s="12">
        <f>E167+E168+E169+E170</f>
        <v>3729950</v>
      </c>
      <c r="F166" s="12">
        <f>F167+F168+F169+F170</f>
        <v>3252580</v>
      </c>
      <c r="G166" s="12">
        <f aca="true" t="shared" si="48" ref="G166:L166">G167+G168+G169+G170</f>
        <v>477370</v>
      </c>
      <c r="H166" s="12">
        <f t="shared" si="48"/>
        <v>205500</v>
      </c>
      <c r="I166" s="12">
        <f t="shared" si="48"/>
        <v>3600</v>
      </c>
      <c r="J166" s="12">
        <f t="shared" si="48"/>
        <v>821400</v>
      </c>
      <c r="K166" s="12">
        <f t="shared" si="48"/>
        <v>0</v>
      </c>
      <c r="L166" s="12">
        <f t="shared" si="48"/>
        <v>0</v>
      </c>
    </row>
    <row r="167" spans="1:12" s="8" customFormat="1" ht="42.75" customHeight="1">
      <c r="A167" s="13">
        <v>853</v>
      </c>
      <c r="B167" s="13">
        <v>85311</v>
      </c>
      <c r="C167" s="14" t="s">
        <v>136</v>
      </c>
      <c r="D167" s="16">
        <f>E167+H167+I167+J167+K167+L167</f>
        <v>205500</v>
      </c>
      <c r="E167" s="15">
        <f>F167+G167</f>
        <v>0</v>
      </c>
      <c r="F167" s="15"/>
      <c r="G167" s="15"/>
      <c r="H167" s="16">
        <v>205500</v>
      </c>
      <c r="I167" s="16"/>
      <c r="J167" s="16"/>
      <c r="K167" s="16"/>
      <c r="L167" s="16"/>
    </row>
    <row r="168" spans="1:12" s="8" customFormat="1" ht="42.75" customHeight="1">
      <c r="A168" s="17">
        <v>853</v>
      </c>
      <c r="B168" s="17">
        <v>85321</v>
      </c>
      <c r="C168" s="18" t="s">
        <v>137</v>
      </c>
      <c r="D168" s="15">
        <f>E168+H168+I168+J168+K168+L168</f>
        <v>427000</v>
      </c>
      <c r="E168" s="15">
        <f>F168+G168</f>
        <v>427000</v>
      </c>
      <c r="F168" s="15">
        <v>361830</v>
      </c>
      <c r="G168" s="15">
        <v>65170</v>
      </c>
      <c r="H168" s="15"/>
      <c r="I168" s="15"/>
      <c r="J168" s="15"/>
      <c r="K168" s="15"/>
      <c r="L168" s="15"/>
    </row>
    <row r="169" spans="1:12" s="8" customFormat="1" ht="42.75" customHeight="1">
      <c r="A169" s="17">
        <v>853</v>
      </c>
      <c r="B169" s="17">
        <v>85324</v>
      </c>
      <c r="C169" s="18" t="s">
        <v>138</v>
      </c>
      <c r="D169" s="15">
        <f>E169+H169+I169+J169+K169+L169</f>
        <v>295000</v>
      </c>
      <c r="E169" s="15">
        <f>F169+G169</f>
        <v>295000</v>
      </c>
      <c r="F169" s="15">
        <v>288200</v>
      </c>
      <c r="G169" s="15">
        <v>6800</v>
      </c>
      <c r="H169" s="15"/>
      <c r="I169" s="15"/>
      <c r="J169" s="15"/>
      <c r="K169" s="15"/>
      <c r="L169" s="15"/>
    </row>
    <row r="170" spans="1:12" s="19" customFormat="1" ht="34.5" customHeight="1">
      <c r="A170" s="17">
        <v>853</v>
      </c>
      <c r="B170" s="17">
        <v>85333</v>
      </c>
      <c r="C170" s="18" t="s">
        <v>139</v>
      </c>
      <c r="D170" s="15">
        <f>E170+H170+I170+J170+K170+L170</f>
        <v>3832950</v>
      </c>
      <c r="E170" s="15">
        <f>F170+G170</f>
        <v>3007950</v>
      </c>
      <c r="F170" s="15">
        <v>2602550</v>
      </c>
      <c r="G170" s="15">
        <v>405400</v>
      </c>
      <c r="H170" s="15"/>
      <c r="I170" s="15">
        <v>3600</v>
      </c>
      <c r="J170" s="15">
        <v>821400</v>
      </c>
      <c r="K170" s="15"/>
      <c r="L170" s="15"/>
    </row>
    <row r="171" spans="1:12" s="8" customFormat="1" ht="34.5" customHeight="1">
      <c r="A171" s="10">
        <v>854</v>
      </c>
      <c r="B171" s="10" t="s">
        <v>15</v>
      </c>
      <c r="C171" s="11" t="s">
        <v>85</v>
      </c>
      <c r="D171" s="12">
        <f>D172+D173+D174+D175+D176</f>
        <v>22962198</v>
      </c>
      <c r="E171" s="12">
        <f>E172+E173+E174+E175+E176</f>
        <v>22697465</v>
      </c>
      <c r="F171" s="12">
        <f>F172+F173+F174+F175+F176</f>
        <v>19762224</v>
      </c>
      <c r="G171" s="12">
        <f aca="true" t="shared" si="49" ref="G171:L171">G172+G173+G174+G175+G176</f>
        <v>2935241</v>
      </c>
      <c r="H171" s="12">
        <f t="shared" si="49"/>
        <v>247918</v>
      </c>
      <c r="I171" s="12">
        <f t="shared" si="49"/>
        <v>16815</v>
      </c>
      <c r="J171" s="12">
        <f t="shared" si="49"/>
        <v>0</v>
      </c>
      <c r="K171" s="12">
        <f t="shared" si="49"/>
        <v>0</v>
      </c>
      <c r="L171" s="12">
        <f t="shared" si="49"/>
        <v>0</v>
      </c>
    </row>
    <row r="172" spans="1:12" s="8" customFormat="1" ht="34.5" customHeight="1">
      <c r="A172" s="17">
        <v>854</v>
      </c>
      <c r="B172" s="17">
        <v>85401</v>
      </c>
      <c r="C172" s="18" t="s">
        <v>86</v>
      </c>
      <c r="D172" s="15">
        <f>E172+H172+I172+J172+K172+L172</f>
        <v>162371</v>
      </c>
      <c r="E172" s="15">
        <f>F172+G172</f>
        <v>162371</v>
      </c>
      <c r="F172" s="15">
        <v>150767</v>
      </c>
      <c r="G172" s="15">
        <v>11604</v>
      </c>
      <c r="H172" s="15"/>
      <c r="I172" s="15"/>
      <c r="J172" s="15"/>
      <c r="K172" s="15"/>
      <c r="L172" s="15"/>
    </row>
    <row r="173" spans="1:12" s="8" customFormat="1" ht="34.5" customHeight="1">
      <c r="A173" s="17">
        <v>854</v>
      </c>
      <c r="B173" s="17">
        <v>85403</v>
      </c>
      <c r="C173" s="18" t="s">
        <v>140</v>
      </c>
      <c r="D173" s="15">
        <f>E173+H173+I173+J173+K173+L173</f>
        <v>12966322</v>
      </c>
      <c r="E173" s="15">
        <f>F173+G173</f>
        <v>12957322</v>
      </c>
      <c r="F173" s="15">
        <v>11628545</v>
      </c>
      <c r="G173" s="15">
        <v>1328777</v>
      </c>
      <c r="H173" s="15"/>
      <c r="I173" s="15">
        <v>9000</v>
      </c>
      <c r="J173" s="15"/>
      <c r="K173" s="15"/>
      <c r="L173" s="15"/>
    </row>
    <row r="174" spans="1:12" s="8" customFormat="1" ht="38.25">
      <c r="A174" s="17">
        <v>854</v>
      </c>
      <c r="B174" s="17">
        <v>85406</v>
      </c>
      <c r="C174" s="18" t="s">
        <v>141</v>
      </c>
      <c r="D174" s="15">
        <f>E174+H174+I174+J174+K174+L174</f>
        <v>3495973</v>
      </c>
      <c r="E174" s="15">
        <f>F174+G174</f>
        <v>3495523</v>
      </c>
      <c r="F174" s="15">
        <v>3098395</v>
      </c>
      <c r="G174" s="15">
        <v>397128</v>
      </c>
      <c r="H174" s="15"/>
      <c r="I174" s="15">
        <v>450</v>
      </c>
      <c r="J174" s="15"/>
      <c r="K174" s="15"/>
      <c r="L174" s="15"/>
    </row>
    <row r="175" spans="1:12" s="8" customFormat="1" ht="34.5" customHeight="1">
      <c r="A175" s="17">
        <v>854</v>
      </c>
      <c r="B175" s="17">
        <v>85407</v>
      </c>
      <c r="C175" s="18" t="s">
        <v>142</v>
      </c>
      <c r="D175" s="15">
        <f>E175+H175+I175+J175+K175+L175</f>
        <v>2826180</v>
      </c>
      <c r="E175" s="15">
        <f>F175+G175</f>
        <v>2824680</v>
      </c>
      <c r="F175" s="15">
        <v>2388167</v>
      </c>
      <c r="G175" s="15">
        <v>436513</v>
      </c>
      <c r="H175" s="15"/>
      <c r="I175" s="15">
        <v>1500</v>
      </c>
      <c r="J175" s="15"/>
      <c r="K175" s="15"/>
      <c r="L175" s="15"/>
    </row>
    <row r="176" spans="1:12" s="8" customFormat="1" ht="34.5" customHeight="1">
      <c r="A176" s="17">
        <v>854</v>
      </c>
      <c r="B176" s="17">
        <v>85410</v>
      </c>
      <c r="C176" s="18" t="s">
        <v>143</v>
      </c>
      <c r="D176" s="15">
        <f>E176+H176+I176+J176+K176+L176</f>
        <v>3511352</v>
      </c>
      <c r="E176" s="15">
        <f>F176+G176</f>
        <v>3257569</v>
      </c>
      <c r="F176" s="15">
        <v>2496350</v>
      </c>
      <c r="G176" s="15">
        <v>761219</v>
      </c>
      <c r="H176" s="15">
        <v>247918</v>
      </c>
      <c r="I176" s="15">
        <v>5865</v>
      </c>
      <c r="J176" s="15"/>
      <c r="K176" s="15"/>
      <c r="L176" s="15"/>
    </row>
    <row r="177" spans="1:12" s="8" customFormat="1" ht="36.75" customHeight="1">
      <c r="A177" s="10">
        <v>900</v>
      </c>
      <c r="B177" s="10" t="s">
        <v>15</v>
      </c>
      <c r="C177" s="11" t="s">
        <v>89</v>
      </c>
      <c r="D177" s="12">
        <f>D178+D179+D180+D181+D182+D183</f>
        <v>3355000</v>
      </c>
      <c r="E177" s="12">
        <f aca="true" t="shared" si="50" ref="E177:L177">E178+E179+E180+E181+E182+E183</f>
        <v>2640000</v>
      </c>
      <c r="F177" s="12">
        <f t="shared" si="50"/>
        <v>0</v>
      </c>
      <c r="G177" s="12">
        <f t="shared" si="50"/>
        <v>2640000</v>
      </c>
      <c r="H177" s="12">
        <f t="shared" si="50"/>
        <v>715000</v>
      </c>
      <c r="I177" s="12">
        <f t="shared" si="50"/>
        <v>0</v>
      </c>
      <c r="J177" s="12">
        <f t="shared" si="50"/>
        <v>0</v>
      </c>
      <c r="K177" s="12">
        <f t="shared" si="50"/>
        <v>0</v>
      </c>
      <c r="L177" s="12">
        <f t="shared" si="50"/>
        <v>0</v>
      </c>
    </row>
    <row r="178" spans="1:12" s="8" customFormat="1" ht="34.5" customHeight="1">
      <c r="A178" s="17">
        <v>900</v>
      </c>
      <c r="B178" s="17">
        <v>90002</v>
      </c>
      <c r="C178" s="21" t="s">
        <v>91</v>
      </c>
      <c r="D178" s="15">
        <f aca="true" t="shared" si="51" ref="D178:D183">E178+H178+I178+J178+K178+L178</f>
        <v>715000</v>
      </c>
      <c r="E178" s="15">
        <f aca="true" t="shared" si="52" ref="E178:E183">F178+G178</f>
        <v>0</v>
      </c>
      <c r="F178" s="15"/>
      <c r="G178" s="15"/>
      <c r="H178" s="15">
        <v>715000</v>
      </c>
      <c r="I178" s="15"/>
      <c r="J178" s="15"/>
      <c r="K178" s="15"/>
      <c r="L178" s="15"/>
    </row>
    <row r="179" spans="1:12" s="8" customFormat="1" ht="34.5" customHeight="1">
      <c r="A179" s="17">
        <v>900</v>
      </c>
      <c r="B179" s="17">
        <v>90003</v>
      </c>
      <c r="C179" s="18" t="s">
        <v>92</v>
      </c>
      <c r="D179" s="15">
        <f t="shared" si="51"/>
        <v>1325000</v>
      </c>
      <c r="E179" s="15">
        <f t="shared" si="52"/>
        <v>1325000</v>
      </c>
      <c r="F179" s="15"/>
      <c r="G179" s="15">
        <v>1325000</v>
      </c>
      <c r="H179" s="15"/>
      <c r="I179" s="15"/>
      <c r="J179" s="15"/>
      <c r="K179" s="15"/>
      <c r="L179" s="15"/>
    </row>
    <row r="180" spans="1:12" s="8" customFormat="1" ht="34.5" customHeight="1">
      <c r="A180" s="17">
        <v>900</v>
      </c>
      <c r="B180" s="17">
        <v>90004</v>
      </c>
      <c r="C180" s="18" t="s">
        <v>93</v>
      </c>
      <c r="D180" s="15">
        <f t="shared" si="51"/>
        <v>430000</v>
      </c>
      <c r="E180" s="15">
        <f t="shared" si="52"/>
        <v>430000</v>
      </c>
      <c r="F180" s="15"/>
      <c r="G180" s="15">
        <v>430000</v>
      </c>
      <c r="H180" s="15"/>
      <c r="I180" s="15"/>
      <c r="J180" s="15"/>
      <c r="K180" s="15"/>
      <c r="L180" s="15"/>
    </row>
    <row r="181" spans="1:12" s="8" customFormat="1" ht="39" customHeight="1">
      <c r="A181" s="13">
        <v>900</v>
      </c>
      <c r="B181" s="13">
        <v>90005</v>
      </c>
      <c r="C181" s="22" t="s">
        <v>150</v>
      </c>
      <c r="D181" s="15">
        <f>E181+H181+I181+J181+K181+L181</f>
        <v>121500</v>
      </c>
      <c r="E181" s="16">
        <f>F181+G181</f>
        <v>121500</v>
      </c>
      <c r="F181" s="15"/>
      <c r="G181" s="15">
        <v>121500</v>
      </c>
      <c r="H181" s="15"/>
      <c r="I181" s="16"/>
      <c r="J181" s="16"/>
      <c r="K181" s="16"/>
      <c r="L181" s="16"/>
    </row>
    <row r="182" spans="1:12" s="8" customFormat="1" ht="39.75" customHeight="1">
      <c r="A182" s="13">
        <v>900</v>
      </c>
      <c r="B182" s="13">
        <v>90007</v>
      </c>
      <c r="C182" s="18" t="s">
        <v>144</v>
      </c>
      <c r="D182" s="15">
        <f t="shared" si="51"/>
        <v>633500</v>
      </c>
      <c r="E182" s="16">
        <f t="shared" si="52"/>
        <v>633500</v>
      </c>
      <c r="F182" s="15"/>
      <c r="G182" s="15">
        <v>633500</v>
      </c>
      <c r="H182" s="15"/>
      <c r="I182" s="16"/>
      <c r="J182" s="16"/>
      <c r="K182" s="16"/>
      <c r="L182" s="16"/>
    </row>
    <row r="183" spans="1:12" s="8" customFormat="1" ht="34.5" customHeight="1">
      <c r="A183" s="17">
        <v>900</v>
      </c>
      <c r="B183" s="17">
        <v>90095</v>
      </c>
      <c r="C183" s="18" t="s">
        <v>20</v>
      </c>
      <c r="D183" s="15">
        <f t="shared" si="51"/>
        <v>130000</v>
      </c>
      <c r="E183" s="15">
        <f t="shared" si="52"/>
        <v>130000</v>
      </c>
      <c r="F183" s="15"/>
      <c r="G183" s="15">
        <v>130000</v>
      </c>
      <c r="H183" s="15"/>
      <c r="I183" s="16"/>
      <c r="J183" s="16"/>
      <c r="K183" s="16"/>
      <c r="L183" s="16"/>
    </row>
    <row r="184" spans="1:12" s="8" customFormat="1" ht="38.25">
      <c r="A184" s="10">
        <v>921</v>
      </c>
      <c r="B184" s="10" t="s">
        <v>15</v>
      </c>
      <c r="C184" s="11" t="s">
        <v>96</v>
      </c>
      <c r="D184" s="12">
        <f>D185+D186+D187</f>
        <v>10483000</v>
      </c>
      <c r="E184" s="12">
        <f>E185+E186+E187</f>
        <v>0</v>
      </c>
      <c r="F184" s="12">
        <f>F185+F186+F187</f>
        <v>0</v>
      </c>
      <c r="G184" s="12">
        <f aca="true" t="shared" si="53" ref="G184:L184">G185+G186+G187</f>
        <v>0</v>
      </c>
      <c r="H184" s="12">
        <f t="shared" si="53"/>
        <v>10483000</v>
      </c>
      <c r="I184" s="12">
        <f t="shared" si="53"/>
        <v>0</v>
      </c>
      <c r="J184" s="12">
        <f t="shared" si="53"/>
        <v>0</v>
      </c>
      <c r="K184" s="12">
        <f t="shared" si="53"/>
        <v>0</v>
      </c>
      <c r="L184" s="12">
        <f t="shared" si="53"/>
        <v>0</v>
      </c>
    </row>
    <row r="185" spans="1:12" s="8" customFormat="1" ht="34.5" customHeight="1">
      <c r="A185" s="17">
        <v>921</v>
      </c>
      <c r="B185" s="17">
        <v>92108</v>
      </c>
      <c r="C185" s="18" t="s">
        <v>145</v>
      </c>
      <c r="D185" s="15">
        <f>E185+H185+I185+J185+K185+L185</f>
        <v>3373000</v>
      </c>
      <c r="E185" s="15">
        <f>F185+G185</f>
        <v>0</v>
      </c>
      <c r="F185" s="15"/>
      <c r="G185" s="15"/>
      <c r="H185" s="15">
        <v>3373000</v>
      </c>
      <c r="I185" s="16"/>
      <c r="J185" s="16"/>
      <c r="K185" s="16"/>
      <c r="L185" s="16"/>
    </row>
    <row r="186" spans="1:12" s="8" customFormat="1" ht="34.5" customHeight="1">
      <c r="A186" s="17">
        <v>921</v>
      </c>
      <c r="B186" s="17">
        <v>92110</v>
      </c>
      <c r="C186" s="18" t="s">
        <v>146</v>
      </c>
      <c r="D186" s="15">
        <f>E186+H186+I186+J186+K186+L186</f>
        <v>1148000</v>
      </c>
      <c r="E186" s="15">
        <f>F186+G186</f>
        <v>0</v>
      </c>
      <c r="F186" s="15"/>
      <c r="G186" s="15"/>
      <c r="H186" s="15">
        <v>1148000</v>
      </c>
      <c r="I186" s="16"/>
      <c r="J186" s="16"/>
      <c r="K186" s="16"/>
      <c r="L186" s="16"/>
    </row>
    <row r="187" spans="1:12" s="8" customFormat="1" ht="34.5" customHeight="1">
      <c r="A187" s="17">
        <v>921</v>
      </c>
      <c r="B187" s="17">
        <v>92116</v>
      </c>
      <c r="C187" s="18" t="s">
        <v>147</v>
      </c>
      <c r="D187" s="15">
        <f>E187+H187+I187+J187+K187+L187</f>
        <v>5962000</v>
      </c>
      <c r="E187" s="15">
        <f>F187+G187</f>
        <v>0</v>
      </c>
      <c r="F187" s="15"/>
      <c r="G187" s="15"/>
      <c r="H187" s="15">
        <v>5962000</v>
      </c>
      <c r="I187" s="16"/>
      <c r="J187" s="16"/>
      <c r="K187" s="16"/>
      <c r="L187" s="16"/>
    </row>
    <row r="188" spans="1:12" s="8" customFormat="1" ht="34.5" customHeight="1">
      <c r="A188" s="41" t="s">
        <v>148</v>
      </c>
      <c r="B188" s="41"/>
      <c r="C188" s="41"/>
      <c r="D188" s="23">
        <f aca="true" t="shared" si="54" ref="D188:L188">D117+D120+D122+D125+D127+D131+D137+D139+D143+D145+D156+D159+D166+D171+D177+D184</f>
        <v>161117500.56</v>
      </c>
      <c r="E188" s="23">
        <f t="shared" si="54"/>
        <v>119050383.64</v>
      </c>
      <c r="F188" s="23">
        <f t="shared" si="54"/>
        <v>88871232.88</v>
      </c>
      <c r="G188" s="23">
        <f t="shared" si="54"/>
        <v>30179150.76</v>
      </c>
      <c r="H188" s="23">
        <f t="shared" si="54"/>
        <v>36836537</v>
      </c>
      <c r="I188" s="23">
        <f t="shared" si="54"/>
        <v>2592781</v>
      </c>
      <c r="J188" s="23">
        <f t="shared" si="54"/>
        <v>2637798.92</v>
      </c>
      <c r="K188" s="23">
        <f t="shared" si="54"/>
        <v>0</v>
      </c>
      <c r="L188" s="23">
        <f t="shared" si="54"/>
        <v>0</v>
      </c>
    </row>
    <row r="189" spans="1:14" s="25" customFormat="1" ht="34.5" customHeight="1">
      <c r="A189" s="42" t="s">
        <v>149</v>
      </c>
      <c r="B189" s="42"/>
      <c r="C189" s="42"/>
      <c r="D189" s="24">
        <f>D115+D188</f>
        <v>550750678.7</v>
      </c>
      <c r="E189" s="24">
        <f aca="true" t="shared" si="55" ref="E189:L189">E115+E188</f>
        <v>415377841.64</v>
      </c>
      <c r="F189" s="24">
        <f t="shared" si="55"/>
        <v>271198127.28999996</v>
      </c>
      <c r="G189" s="24">
        <f>G115+G188</f>
        <v>144179714.35</v>
      </c>
      <c r="H189" s="24">
        <f t="shared" si="55"/>
        <v>68572173</v>
      </c>
      <c r="I189" s="24">
        <f t="shared" si="55"/>
        <v>44940835.14</v>
      </c>
      <c r="J189" s="24">
        <f t="shared" si="55"/>
        <v>2769828.92</v>
      </c>
      <c r="K189" s="24">
        <f t="shared" si="55"/>
        <v>1890000</v>
      </c>
      <c r="L189" s="24">
        <f t="shared" si="55"/>
        <v>17200000</v>
      </c>
      <c r="N189" s="29"/>
    </row>
    <row r="190" spans="4:5" ht="12.75">
      <c r="D190" s="26"/>
      <c r="E190" s="27"/>
    </row>
    <row r="191" spans="1:9" ht="12.75">
      <c r="A191" s="28"/>
      <c r="I191" s="1"/>
    </row>
    <row r="192" spans="6:8" ht="12.75">
      <c r="F192" s="27"/>
      <c r="G192" s="27"/>
      <c r="H192" s="27"/>
    </row>
    <row r="193" ht="12.75">
      <c r="E193" s="27"/>
    </row>
    <row r="194" ht="12.75">
      <c r="G194" s="27"/>
    </row>
    <row r="195" ht="12.75">
      <c r="E195" s="27"/>
    </row>
    <row r="199" ht="12.75">
      <c r="G199" s="27"/>
    </row>
    <row r="205" ht="12.75">
      <c r="D205" s="27"/>
    </row>
    <row r="207" ht="12.75">
      <c r="D207" s="27"/>
    </row>
  </sheetData>
  <mergeCells count="23">
    <mergeCell ref="A115:C115"/>
    <mergeCell ref="A116:L116"/>
    <mergeCell ref="A188:C188"/>
    <mergeCell ref="A189:C189"/>
    <mergeCell ref="J9:J10"/>
    <mergeCell ref="K9:K10"/>
    <mergeCell ref="L9:L10"/>
    <mergeCell ref="A12:L12"/>
    <mergeCell ref="A7:L7"/>
    <mergeCell ref="A8:L8"/>
    <mergeCell ref="A9:A10"/>
    <mergeCell ref="B9:B10"/>
    <mergeCell ref="C9:C10"/>
    <mergeCell ref="D9:D10"/>
    <mergeCell ref="E9:E10"/>
    <mergeCell ref="F9:G9"/>
    <mergeCell ref="H9:H10"/>
    <mergeCell ref="I9:I10"/>
    <mergeCell ref="J5:L5"/>
    <mergeCell ref="J1:L1"/>
    <mergeCell ref="J2:L2"/>
    <mergeCell ref="J3:L3"/>
    <mergeCell ref="J4:L4"/>
  </mergeCells>
  <printOptions/>
  <pageMargins left="0.7875" right="0.7875" top="0.9055555555555556" bottom="0.6694444444444444" header="0.5118055555555555" footer="0.5118055555555555"/>
  <pageSetup fitToHeight="16" horizontalDpi="300" verticalDpi="300" orientation="landscape" paperSize="9" scale="8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mankowskaj</dc:creator>
  <cp:keywords/>
  <dc:description/>
  <cp:lastModifiedBy>mankowskaj</cp:lastModifiedBy>
  <cp:lastPrinted>2010-11-16T11:53:10Z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