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7" activeTab="0"/>
  </bookViews>
  <sheets>
    <sheet name="Arkusz5" sheetId="1" r:id="rId1"/>
  </sheets>
  <definedNames>
    <definedName name="_xlnm.Print_Area" localSheetId="0">'Arkusz5'!$A$1:$E$96</definedName>
    <definedName name="_xlnm.Print_Titles" localSheetId="0">'Arkusz5'!$9:$9</definedName>
  </definedNames>
  <calcPr fullCalcOnLoad="1"/>
</workbook>
</file>

<file path=xl/sharedStrings.xml><?xml version="1.0" encoding="utf-8"?>
<sst xmlns="http://schemas.openxmlformats.org/spreadsheetml/2006/main" count="93" uniqueCount="92">
  <si>
    <t>Załącznik Nr 12</t>
  </si>
  <si>
    <t>do Uchwały Nr ..........................</t>
  </si>
  <si>
    <t>Rady Miasta Płocka</t>
  </si>
  <si>
    <t xml:space="preserve"> z dnia ......................................</t>
  </si>
  <si>
    <t>Dotacje podmiotowe w 2007 roku</t>
  </si>
  <si>
    <t xml:space="preserve"> w złotych </t>
  </si>
  <si>
    <t>L.p.</t>
  </si>
  <si>
    <t>Dział</t>
  </si>
  <si>
    <t>Rozdział</t>
  </si>
  <si>
    <t>Nazwa instytucji</t>
  </si>
  <si>
    <t>Kwota dotacji</t>
  </si>
  <si>
    <t xml:space="preserve"> Gmina  </t>
  </si>
  <si>
    <t>Szkoły podstawowe</t>
  </si>
  <si>
    <t xml:space="preserve">Szkoła Podstawowa Zespołu Oświatowo- Konsultacyjnego „Profesor” </t>
  </si>
  <si>
    <t>Szkoła Podstawowa Płockiego Towarzystwa Oświatowego</t>
  </si>
  <si>
    <t>Przedszkola miejskie</t>
  </si>
  <si>
    <t xml:space="preserve">Pierwsze Amerykańskie Przedszkole Fundacji „Angielski Dzieciom” </t>
  </si>
  <si>
    <t>Przedszkole Niepubliczne „Modrzewiowa” Anny Zych</t>
  </si>
  <si>
    <t>Przedszkole Niepubliczne „Promyczek” Henryka Sztomberskiego</t>
  </si>
  <si>
    <t>Gimnazja</t>
  </si>
  <si>
    <t>Pierwsze Niepubliczne Gimnazjum Zespołu Oświatowo - Konsultacyjnego „Profesor”</t>
  </si>
  <si>
    <t>I Prywatne Gimnazjum Spółki „Logos”</t>
  </si>
  <si>
    <t>Płocki Ośrodek Kultury i Sztuki</t>
  </si>
  <si>
    <t>Powiat</t>
  </si>
  <si>
    <t>Licea ogólnokształcące</t>
  </si>
  <si>
    <t>Liceum Ogólnokształcące Zespołu Oświatowo - Konsultacyjnego „Profesor”</t>
  </si>
  <si>
    <t>I Prywatne Liceum Ogólnokształcące Spółki „Logos”</t>
  </si>
  <si>
    <t>Niższe Seminarium Duchowne – Liceum Ogólnokształcące im. Św. St. Kostki Kurii Biskupiej</t>
  </si>
  <si>
    <t>Liceum Ogólnokształcące Stowarzyszenia Oświatowców Polskich</t>
  </si>
  <si>
    <t xml:space="preserve">Liceum Ogólnokształcące dla dorosłych Stowarzyszenia Oświatowców Polskich </t>
  </si>
  <si>
    <t>Liceum Ogólnokształcące Płockiego Towarzystwa Oświatowego</t>
  </si>
  <si>
    <t>Liceum Ogólnokształcące dla dorosłych Płockiego Towarzystwa Oświatowego</t>
  </si>
  <si>
    <t>Liceum Ogólnokształcące Uzupełniające dla dorosłych Płockiego Towarzystwa Oświatowego</t>
  </si>
  <si>
    <t>Liceum Ogólnokształcące Płockiego Uniwersytetu Ludowego</t>
  </si>
  <si>
    <t>Prywatne Liceum Ogólnokształcące dla dorosłych Angeliki Cysewskiej – Kubala</t>
  </si>
  <si>
    <t>Prywatne Uzupełniające Liceum Ogólnokształcące dla dorosłych Angeliki Cysewskiej  – Kubala</t>
  </si>
  <si>
    <t>Uzupełniające Liceum Ogólnokształcące dla dorosłych Zakładu Doskonalenia Zawodowego w Płocku</t>
  </si>
  <si>
    <t>Liceum Ogólnokształcące dla dorosłych AP Edukacji</t>
  </si>
  <si>
    <t>Liceum Ogólnokształcące Uzupełniające dla dorosłych AP Edukacji</t>
  </si>
  <si>
    <t>V Liceum Ogólnokształcące Centrum Edukacji</t>
  </si>
  <si>
    <t>Publiczne Liceum Ogólnokształcące Stowarzyszenia Oświatowców Polskich</t>
  </si>
  <si>
    <t>Szkoły zawodowe</t>
  </si>
  <si>
    <t xml:space="preserve">Policealne Studium Zawodowe Zespołu Oświatowo – Konsultacyjnego „Profesor” </t>
  </si>
  <si>
    <t>Technikum Stowarzyszenia Oświatowców Polskich</t>
  </si>
  <si>
    <t>Technikum Zawodowe dla dorosłych Stowarzyszenia Oświatowców Polskich</t>
  </si>
  <si>
    <t>Technikum dla dorosłych Stowarzyszenia Oświatowców Polskich</t>
  </si>
  <si>
    <t>Policealne Studium Zawodowe Stowarzyszenia Oświatowców Polskich</t>
  </si>
  <si>
    <t>Technikum Zawodowe dla dorosłych Spółki „TECHNIK”</t>
  </si>
  <si>
    <t>Policealne Studium Zawodowe Spółki „TECHNIK”</t>
  </si>
  <si>
    <t>Policealne Studium Zawodowe Stowarzyszenie Wychowanków, Wychowawców i Przyjaciół „Ekonomika”</t>
  </si>
  <si>
    <t>Policealne Studium Ochrony Fizycznej Osób i Mienia Centrum Edukacji</t>
  </si>
  <si>
    <t>Technikum Uzupełniające dla dorosłych SIMP</t>
  </si>
  <si>
    <t>Technikum dla dorosłych Zakładu Doskonalenia Zawodowego w Płocku</t>
  </si>
  <si>
    <t>Technikum Uzupełniające dla dorosłych Zakładu Doskonalenia Zawodowego w Płocku</t>
  </si>
  <si>
    <t>Studium Kosmetyczne Zakładu Doskonalenia Zawodowego w Płocku</t>
  </si>
  <si>
    <t>Policealna Szkoła Zawodowa dla dorosłych Zakładu Doskonalenia Zawodowego w Płocku</t>
  </si>
  <si>
    <t>Policealna Szkoła Zawodowa Zakładu Doskonalenia Zawodowego w Płocku</t>
  </si>
  <si>
    <t>Liceum Profilowane Płockiego Towarzystwa Oświatowego</t>
  </si>
  <si>
    <t>Studium Zawodowe Płockiego Towarzystwa Oświatowego</t>
  </si>
  <si>
    <t>Policealna Szkoła Detektywów i Agentów Ochrony Eugeniusza Nagadowskiego</t>
  </si>
  <si>
    <t>Prywatne Studium Techniki Dentystycznej Eugeniusza Nagadowskiego</t>
  </si>
  <si>
    <t>Policealne Studium Zawodowe Płockiego Uniwersytetu Ludowego</t>
  </si>
  <si>
    <t>Policealne Studium Kosmetyczne Danuty Sokołowskiej</t>
  </si>
  <si>
    <t>Policealne Studium Geodezji Danuty Sokołowskiej</t>
  </si>
  <si>
    <t xml:space="preserve">Policealna Szkoła Masażu dla dorosłych Danuty Sokołowskiej </t>
  </si>
  <si>
    <t>Technikum Zakładu Doskonalenia Zawodowego w Warszawie Centrum Kształcenia w Płocku</t>
  </si>
  <si>
    <t xml:space="preserve">Technikum Uzupełniające dla dorosłych Zakładu Doskonalenia Zawodowego w Warszawie Centrum Kształcenia w Płocku </t>
  </si>
  <si>
    <t>Technikum dla dorosłych Zakładu Doskonalenia Zawodowego w Warszawie</t>
  </si>
  <si>
    <t>Zasadnicza Szkoła Zawodowa Zakładu Doskonalenia Zawodowego w Warszawie</t>
  </si>
  <si>
    <t>Liceum Profilowane Zakładu Doskonalenia Zawodowego w Warszawie</t>
  </si>
  <si>
    <t>Technikum Uzupełniające Zakładu Doskonalenia Zawodowego w Warszawie</t>
  </si>
  <si>
    <t>Policealna Szkoła Zawodowa Zakładu Doskonalenia Zawodowego w Warszawie</t>
  </si>
  <si>
    <t>Policealna Szkoła Informatyki i Internetu Towarzystwa Edukacji Bankowej</t>
  </si>
  <si>
    <t>Policealna Szkoła Europejska  „EuroCollege” Towarzystwa Edukacji Bankowej</t>
  </si>
  <si>
    <t xml:space="preserve">Policealne Studium Zdrowia i Urody Towarzystwa Edukacji Bankowej </t>
  </si>
  <si>
    <t>Policealna Szkoła Turystyki Towarzystwa Edukacji Bankowej</t>
  </si>
  <si>
    <t xml:space="preserve">Policealne Studium Zawodowe Elitarnej Szkoły Służb Ochrony i Biznesu „COBRA” </t>
  </si>
  <si>
    <t>Policealna Szkoła Zawodowa AP Edukacji</t>
  </si>
  <si>
    <t>Technikum Centrum Edukacji</t>
  </si>
  <si>
    <t>Policealne Studium Zawodowe Centrum Edukacji</t>
  </si>
  <si>
    <t>Internaty</t>
  </si>
  <si>
    <t xml:space="preserve">Internat Niższego Seminarium Duchownego </t>
  </si>
  <si>
    <t>Zespół Szkół Technicznych w Płocku – zakład budżetowy</t>
  </si>
  <si>
    <t>Płocka Orkiestra Symfoniczna im. W. Lutosławskiego</t>
  </si>
  <si>
    <t>Płocka Galeria Sztuki</t>
  </si>
  <si>
    <t>Książnica Płocka im. Wł. Broniewskiego</t>
  </si>
  <si>
    <t xml:space="preserve"> w tym porozumienia 40.000,00 </t>
  </si>
  <si>
    <t>Ogółem (gmina + powiat), w tym:</t>
  </si>
  <si>
    <t>miejskie instytucje kultury, w tym:</t>
  </si>
  <si>
    <t xml:space="preserve">porozumienia  </t>
  </si>
  <si>
    <t xml:space="preserve">publiczne i niepubliczne przedszkola, szkoły i placówki oświatowo – wychowawcze </t>
  </si>
  <si>
    <t xml:space="preserve">inne podmioty (zakład budżetowy)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</si>
</sst>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2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center" vertical="center"/>
    </xf>
    <xf numFmtId="164" fontId="7" fillId="0" borderId="0" xfId="0" applyFont="1" applyAlignment="1">
      <alignment/>
    </xf>
    <xf numFmtId="164" fontId="0" fillId="0" borderId="0" xfId="0" applyFont="1" applyAlignment="1">
      <alignment horizontal="right"/>
    </xf>
    <xf numFmtId="164" fontId="8" fillId="2" borderId="1" xfId="0" applyFont="1" applyFill="1" applyBorder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5" fontId="8" fillId="2" borderId="1" xfId="0" applyNumberFormat="1" applyFont="1" applyFill="1" applyBorder="1" applyAlignment="1">
      <alignment horizontal="right"/>
    </xf>
    <xf numFmtId="164" fontId="8" fillId="0" borderId="0" xfId="0" applyFont="1" applyAlignment="1">
      <alignment vertic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left"/>
    </xf>
    <xf numFmtId="165" fontId="8" fillId="0" borderId="1" xfId="0" applyNumberFormat="1" applyFont="1" applyBorder="1" applyAlignment="1">
      <alignment horizontal="right"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5" fontId="9" fillId="0" borderId="1" xfId="0" applyNumberFormat="1" applyFont="1" applyBorder="1" applyAlignment="1">
      <alignment horizontal="right"/>
    </xf>
    <xf numFmtId="164" fontId="9" fillId="0" borderId="0" xfId="0" applyFont="1" applyAlignment="1">
      <alignment/>
    </xf>
    <xf numFmtId="164" fontId="8" fillId="0" borderId="1" xfId="0" applyFont="1" applyBorder="1" applyAlignment="1">
      <alignment/>
    </xf>
    <xf numFmtId="165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vertical="center"/>
    </xf>
    <xf numFmtId="164" fontId="9" fillId="0" borderId="1" xfId="0" applyFont="1" applyBorder="1" applyAlignment="1">
      <alignment horizontal="left" wrapText="1"/>
    </xf>
    <xf numFmtId="164" fontId="8" fillId="0" borderId="1" xfId="0" applyFont="1" applyBorder="1" applyAlignment="1">
      <alignment horizontal="left" vertical="center"/>
    </xf>
    <xf numFmtId="165" fontId="8" fillId="0" borderId="0" xfId="0" applyNumberFormat="1" applyFont="1" applyAlignment="1">
      <alignment/>
    </xf>
    <xf numFmtId="164" fontId="9" fillId="0" borderId="2" xfId="0" applyFont="1" applyBorder="1" applyAlignment="1">
      <alignment horizontal="center"/>
    </xf>
    <xf numFmtId="164" fontId="8" fillId="0" borderId="1" xfId="0" applyFont="1" applyBorder="1" applyAlignment="1">
      <alignment vertical="center"/>
    </xf>
    <xf numFmtId="164" fontId="8" fillId="0" borderId="3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5" fontId="10" fillId="0" borderId="2" xfId="0" applyNumberFormat="1" applyFont="1" applyBorder="1" applyAlignment="1">
      <alignment horizontal="right"/>
    </xf>
    <xf numFmtId="165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11" fillId="0" borderId="3" xfId="0" applyFont="1" applyBorder="1" applyAlignment="1">
      <alignment horizontal="center"/>
    </xf>
    <xf numFmtId="164" fontId="8" fillId="0" borderId="4" xfId="0" applyFont="1" applyBorder="1" applyAlignment="1">
      <alignment horizontal="center"/>
    </xf>
    <xf numFmtId="165" fontId="11" fillId="0" borderId="4" xfId="0" applyNumberFormat="1" applyFont="1" applyBorder="1" applyAlignment="1">
      <alignment horizontal="right"/>
    </xf>
    <xf numFmtId="164" fontId="11" fillId="0" borderId="4" xfId="0" applyFont="1" applyBorder="1" applyAlignment="1">
      <alignment horizontal="center"/>
    </xf>
    <xf numFmtId="165" fontId="10" fillId="0" borderId="1" xfId="0" applyNumberFormat="1" applyFont="1" applyBorder="1" applyAlignment="1">
      <alignment horizontal="right"/>
    </xf>
    <xf numFmtId="164" fontId="8" fillId="2" borderId="5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164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4" fontId="9" fillId="2" borderId="5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5" fontId="9" fillId="2" borderId="3" xfId="0" applyNumberFormat="1" applyFont="1" applyFill="1" applyBorder="1" applyAlignment="1">
      <alignment/>
    </xf>
    <xf numFmtId="164" fontId="11" fillId="2" borderId="0" xfId="0" applyFont="1" applyFill="1" applyBorder="1" applyAlignment="1">
      <alignment/>
    </xf>
    <xf numFmtId="165" fontId="11" fillId="2" borderId="3" xfId="0" applyNumberFormat="1" applyFont="1" applyFill="1" applyBorder="1" applyAlignment="1">
      <alignment horizontal="right"/>
    </xf>
    <xf numFmtId="164" fontId="9" fillId="2" borderId="6" xfId="0" applyFont="1" applyFill="1" applyBorder="1" applyAlignment="1">
      <alignment/>
    </xf>
    <xf numFmtId="164" fontId="9" fillId="2" borderId="7" xfId="0" applyFont="1" applyFill="1" applyBorder="1" applyAlignment="1">
      <alignment/>
    </xf>
    <xf numFmtId="165" fontId="9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view="pageBreakPreview" zoomScaleSheetLayoutView="100" workbookViewId="0" topLeftCell="A1">
      <selection activeCell="F126" sqref="F126"/>
    </sheetView>
  </sheetViews>
  <sheetFormatPr defaultColWidth="12.57421875" defaultRowHeight="12.75"/>
  <cols>
    <col min="1" max="1" width="7.00390625" style="0" customWidth="1"/>
    <col min="2" max="2" width="13.140625" style="0" customWidth="1"/>
    <col min="3" max="3" width="14.7109375" style="0" customWidth="1"/>
    <col min="4" max="4" width="86.421875" style="0" customWidth="1"/>
    <col min="5" max="5" width="36.57421875" style="0" customWidth="1"/>
    <col min="6" max="6" width="20.7109375" style="0" customWidth="1"/>
    <col min="7" max="16384" width="11.57421875" style="0" customWidth="1"/>
  </cols>
  <sheetData>
    <row r="1" spans="1:5" s="2" customFormat="1" ht="15">
      <c r="A1" s="1"/>
      <c r="E1" s="3" t="s">
        <v>0</v>
      </c>
    </row>
    <row r="2" spans="1:5" s="2" customFormat="1" ht="15">
      <c r="A2" s="1"/>
      <c r="E2" s="3" t="s">
        <v>1</v>
      </c>
    </row>
    <row r="3" spans="1:5" s="2" customFormat="1" ht="15">
      <c r="A3" s="1"/>
      <c r="E3" s="3" t="s">
        <v>2</v>
      </c>
    </row>
    <row r="4" spans="1:5" s="2" customFormat="1" ht="15">
      <c r="A4" s="1"/>
      <c r="E4" s="3" t="s">
        <v>3</v>
      </c>
    </row>
    <row r="5" spans="1:5" ht="12.75">
      <c r="A5" s="4"/>
      <c r="E5" s="5"/>
    </row>
    <row r="6" spans="1:5" s="7" customFormat="1" ht="28.5" customHeight="1">
      <c r="A6" s="6" t="s">
        <v>4</v>
      </c>
      <c r="B6" s="6"/>
      <c r="C6" s="6"/>
      <c r="D6" s="6"/>
      <c r="E6" s="6"/>
    </row>
    <row r="7" ht="12.75">
      <c r="E7" s="8" t="s">
        <v>5</v>
      </c>
    </row>
    <row r="8" spans="1:5" s="10" customFormat="1" ht="33.75" customHeight="1">
      <c r="A8" s="9" t="s">
        <v>6</v>
      </c>
      <c r="B8" s="9" t="s">
        <v>7</v>
      </c>
      <c r="C8" s="9" t="s">
        <v>8</v>
      </c>
      <c r="D8" s="9" t="s">
        <v>9</v>
      </c>
      <c r="E8" s="9" t="s">
        <v>10</v>
      </c>
    </row>
    <row r="9" spans="1:5" s="12" customFormat="1" ht="12.7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5" s="14" customFormat="1" ht="28.5" customHeight="1">
      <c r="A10" s="9" t="s">
        <v>11</v>
      </c>
      <c r="B10" s="9"/>
      <c r="C10" s="9"/>
      <c r="D10" s="9"/>
      <c r="E10" s="13">
        <f>E11+E14+E18+E21</f>
        <v>4516000</v>
      </c>
    </row>
    <row r="11" spans="1:5" s="18" customFormat="1" ht="28.5" customHeight="1">
      <c r="A11" s="15">
        <v>1</v>
      </c>
      <c r="B11" s="15">
        <v>801</v>
      </c>
      <c r="C11" s="15">
        <v>80101</v>
      </c>
      <c r="D11" s="16" t="s">
        <v>12</v>
      </c>
      <c r="E11" s="17">
        <f>SUM(E12:E13)</f>
        <v>600000</v>
      </c>
    </row>
    <row r="12" spans="1:5" s="22" customFormat="1" ht="28.5" customHeight="1">
      <c r="A12" s="19"/>
      <c r="B12" s="19"/>
      <c r="C12" s="19"/>
      <c r="D12" s="20" t="s">
        <v>13</v>
      </c>
      <c r="E12" s="21">
        <v>459000</v>
      </c>
    </row>
    <row r="13" spans="1:5" s="22" customFormat="1" ht="28.5" customHeight="1">
      <c r="A13" s="19"/>
      <c r="B13" s="19"/>
      <c r="C13" s="19"/>
      <c r="D13" s="20" t="s">
        <v>14</v>
      </c>
      <c r="E13" s="21">
        <v>141000</v>
      </c>
    </row>
    <row r="14" spans="1:5" s="18" customFormat="1" ht="28.5" customHeight="1">
      <c r="A14" s="15">
        <v>2</v>
      </c>
      <c r="B14" s="15">
        <v>801</v>
      </c>
      <c r="C14" s="15">
        <v>80104</v>
      </c>
      <c r="D14" s="16" t="s">
        <v>15</v>
      </c>
      <c r="E14" s="17">
        <f>SUM(E15:E17)</f>
        <v>326000</v>
      </c>
    </row>
    <row r="15" spans="1:5" s="22" customFormat="1" ht="28.5" customHeight="1">
      <c r="A15" s="19"/>
      <c r="B15" s="19"/>
      <c r="C15" s="19"/>
      <c r="D15" s="20" t="s">
        <v>16</v>
      </c>
      <c r="E15" s="21">
        <v>122000</v>
      </c>
    </row>
    <row r="16" spans="1:5" s="22" customFormat="1" ht="28.5" customHeight="1">
      <c r="A16" s="19"/>
      <c r="B16" s="19"/>
      <c r="C16" s="19"/>
      <c r="D16" s="20" t="s">
        <v>17</v>
      </c>
      <c r="E16" s="21">
        <v>110000</v>
      </c>
    </row>
    <row r="17" spans="1:5" s="22" customFormat="1" ht="28.5" customHeight="1">
      <c r="A17" s="19"/>
      <c r="B17" s="19"/>
      <c r="C17" s="19"/>
      <c r="D17" s="20" t="s">
        <v>18</v>
      </c>
      <c r="E17" s="21">
        <v>94000</v>
      </c>
    </row>
    <row r="18" spans="1:5" s="18" customFormat="1" ht="28.5" customHeight="1">
      <c r="A18" s="15">
        <v>3</v>
      </c>
      <c r="B18" s="15">
        <v>801</v>
      </c>
      <c r="C18" s="15">
        <v>80110</v>
      </c>
      <c r="D18" s="16" t="s">
        <v>19</v>
      </c>
      <c r="E18" s="17">
        <f>SUM(E19:E20)</f>
        <v>220000</v>
      </c>
    </row>
    <row r="19" spans="1:5" s="22" customFormat="1" ht="28.5" customHeight="1">
      <c r="A19" s="19"/>
      <c r="B19" s="19"/>
      <c r="C19" s="19"/>
      <c r="D19" s="20" t="s">
        <v>20</v>
      </c>
      <c r="E19" s="21">
        <v>162000</v>
      </c>
    </row>
    <row r="20" spans="1:5" s="22" customFormat="1" ht="28.5" customHeight="1">
      <c r="A20" s="19"/>
      <c r="B20" s="19"/>
      <c r="C20" s="19"/>
      <c r="D20" s="20" t="s">
        <v>21</v>
      </c>
      <c r="E20" s="21">
        <v>58000</v>
      </c>
    </row>
    <row r="21" spans="1:6" s="18" customFormat="1" ht="28.5" customHeight="1">
      <c r="A21" s="15">
        <v>4</v>
      </c>
      <c r="B21" s="15">
        <v>921</v>
      </c>
      <c r="C21" s="15">
        <v>92109</v>
      </c>
      <c r="D21" s="23" t="s">
        <v>22</v>
      </c>
      <c r="E21" s="17">
        <f>3220000+150000</f>
        <v>3370000</v>
      </c>
      <c r="F21" s="24"/>
    </row>
    <row r="22" spans="1:6" s="14" customFormat="1" ht="28.5" customHeight="1">
      <c r="A22" s="9" t="s">
        <v>23</v>
      </c>
      <c r="B22" s="9"/>
      <c r="C22" s="9"/>
      <c r="D22" s="9"/>
      <c r="E22" s="13">
        <f>E23+E40+E80+E85+E86+E87</f>
        <v>17861409</v>
      </c>
      <c r="F22" s="25"/>
    </row>
    <row r="23" spans="1:5" s="18" customFormat="1" ht="26.25" customHeight="1">
      <c r="A23" s="15">
        <v>5</v>
      </c>
      <c r="B23" s="15">
        <v>801</v>
      </c>
      <c r="C23" s="15">
        <v>80120</v>
      </c>
      <c r="D23" s="16" t="s">
        <v>24</v>
      </c>
      <c r="E23" s="17">
        <f>SUM(E24:E39)</f>
        <v>4720000</v>
      </c>
    </row>
    <row r="24" spans="1:5" s="22" customFormat="1" ht="24.75" customHeight="1">
      <c r="A24" s="19"/>
      <c r="B24" s="19"/>
      <c r="C24" s="19"/>
      <c r="D24" s="20" t="s">
        <v>25</v>
      </c>
      <c r="E24" s="21">
        <v>186000</v>
      </c>
    </row>
    <row r="25" spans="1:5" s="22" customFormat="1" ht="24.75" customHeight="1">
      <c r="A25" s="19"/>
      <c r="B25" s="19"/>
      <c r="C25" s="19"/>
      <c r="D25" s="20" t="s">
        <v>26</v>
      </c>
      <c r="E25" s="21">
        <v>122000</v>
      </c>
    </row>
    <row r="26" spans="1:5" s="22" customFormat="1" ht="34.5" customHeight="1">
      <c r="A26" s="19"/>
      <c r="B26" s="19"/>
      <c r="C26" s="19"/>
      <c r="D26" s="26" t="s">
        <v>27</v>
      </c>
      <c r="E26" s="21">
        <v>183000</v>
      </c>
    </row>
    <row r="27" spans="1:5" s="22" customFormat="1" ht="28.5" customHeight="1">
      <c r="A27" s="19"/>
      <c r="B27" s="19"/>
      <c r="C27" s="19"/>
      <c r="D27" s="26" t="s">
        <v>28</v>
      </c>
      <c r="E27" s="21">
        <v>136000</v>
      </c>
    </row>
    <row r="28" spans="1:5" s="22" customFormat="1" ht="28.5" customHeight="1">
      <c r="A28" s="19"/>
      <c r="B28" s="19"/>
      <c r="C28" s="19"/>
      <c r="D28" s="26" t="s">
        <v>29</v>
      </c>
      <c r="E28" s="21">
        <v>13000</v>
      </c>
    </row>
    <row r="29" spans="1:5" s="22" customFormat="1" ht="28.5" customHeight="1">
      <c r="A29" s="19"/>
      <c r="B29" s="19"/>
      <c r="C29" s="19"/>
      <c r="D29" s="20" t="s">
        <v>30</v>
      </c>
      <c r="E29" s="21">
        <v>126000</v>
      </c>
    </row>
    <row r="30" spans="1:5" s="22" customFormat="1" ht="28.5" customHeight="1">
      <c r="A30" s="19"/>
      <c r="B30" s="19"/>
      <c r="C30" s="19"/>
      <c r="D30" s="20" t="s">
        <v>31</v>
      </c>
      <c r="E30" s="21">
        <v>15000</v>
      </c>
    </row>
    <row r="31" spans="1:5" s="22" customFormat="1" ht="34.5" customHeight="1">
      <c r="A31" s="19"/>
      <c r="B31" s="19"/>
      <c r="C31" s="19"/>
      <c r="D31" s="26" t="s">
        <v>32</v>
      </c>
      <c r="E31" s="21">
        <v>76000</v>
      </c>
    </row>
    <row r="32" spans="1:5" s="22" customFormat="1" ht="28.5" customHeight="1">
      <c r="A32" s="19"/>
      <c r="B32" s="19"/>
      <c r="C32" s="19"/>
      <c r="D32" s="20" t="s">
        <v>33</v>
      </c>
      <c r="E32" s="21">
        <v>251000</v>
      </c>
    </row>
    <row r="33" spans="1:5" s="22" customFormat="1" ht="28.5" customHeight="1">
      <c r="A33" s="19"/>
      <c r="B33" s="19"/>
      <c r="C33" s="19"/>
      <c r="D33" s="26" t="s">
        <v>34</v>
      </c>
      <c r="E33" s="21">
        <v>57000</v>
      </c>
    </row>
    <row r="34" spans="1:5" s="22" customFormat="1" ht="34.5" customHeight="1">
      <c r="A34" s="19"/>
      <c r="B34" s="19"/>
      <c r="C34" s="19"/>
      <c r="D34" s="26" t="s">
        <v>35</v>
      </c>
      <c r="E34" s="21">
        <v>57200</v>
      </c>
    </row>
    <row r="35" spans="1:5" s="22" customFormat="1" ht="34.5" customHeight="1">
      <c r="A35" s="19"/>
      <c r="B35" s="19"/>
      <c r="C35" s="19"/>
      <c r="D35" s="26" t="s">
        <v>36</v>
      </c>
      <c r="E35" s="21">
        <v>29000</v>
      </c>
    </row>
    <row r="36" spans="1:5" s="22" customFormat="1" ht="27" customHeight="1">
      <c r="A36" s="19"/>
      <c r="B36" s="19"/>
      <c r="C36" s="19"/>
      <c r="D36" s="20" t="s">
        <v>37</v>
      </c>
      <c r="E36" s="21">
        <v>34400</v>
      </c>
    </row>
    <row r="37" spans="1:5" s="22" customFormat="1" ht="27" customHeight="1">
      <c r="A37" s="19"/>
      <c r="B37" s="19"/>
      <c r="C37" s="19"/>
      <c r="D37" s="20" t="s">
        <v>38</v>
      </c>
      <c r="E37" s="21">
        <v>34400</v>
      </c>
    </row>
    <row r="38" spans="1:5" s="22" customFormat="1" ht="27" customHeight="1">
      <c r="A38" s="19"/>
      <c r="B38" s="19"/>
      <c r="C38" s="19"/>
      <c r="D38" s="20" t="s">
        <v>39</v>
      </c>
      <c r="E38" s="21">
        <v>3000000</v>
      </c>
    </row>
    <row r="39" spans="1:5" s="22" customFormat="1" ht="28.5" customHeight="1">
      <c r="A39" s="19"/>
      <c r="B39" s="19"/>
      <c r="C39" s="19"/>
      <c r="D39" s="26" t="s">
        <v>40</v>
      </c>
      <c r="E39" s="21">
        <v>400000</v>
      </c>
    </row>
    <row r="40" spans="1:5" s="18" customFormat="1" ht="28.5" customHeight="1">
      <c r="A40" s="15">
        <v>6</v>
      </c>
      <c r="B40" s="15">
        <v>801</v>
      </c>
      <c r="C40" s="15">
        <v>80130</v>
      </c>
      <c r="D40" s="16" t="s">
        <v>41</v>
      </c>
      <c r="E40" s="17">
        <f>SUM(E41:E79)</f>
        <v>4541409</v>
      </c>
    </row>
    <row r="41" spans="1:5" s="22" customFormat="1" ht="28.5" customHeight="1">
      <c r="A41" s="19"/>
      <c r="B41" s="19"/>
      <c r="C41" s="19"/>
      <c r="D41" s="26" t="s">
        <v>42</v>
      </c>
      <c r="E41" s="21">
        <v>103000</v>
      </c>
    </row>
    <row r="42" spans="1:5" s="22" customFormat="1" ht="28.5" customHeight="1">
      <c r="A42" s="19"/>
      <c r="B42" s="19"/>
      <c r="C42" s="19"/>
      <c r="D42" s="26" t="s">
        <v>43</v>
      </c>
      <c r="E42" s="21">
        <v>41000</v>
      </c>
    </row>
    <row r="43" spans="1:5" s="22" customFormat="1" ht="28.5" customHeight="1">
      <c r="A43" s="19"/>
      <c r="B43" s="19"/>
      <c r="C43" s="19"/>
      <c r="D43" s="26" t="s">
        <v>44</v>
      </c>
      <c r="E43" s="21">
        <v>100000</v>
      </c>
    </row>
    <row r="44" spans="1:5" s="22" customFormat="1" ht="28.5" customHeight="1">
      <c r="A44" s="19"/>
      <c r="B44" s="19"/>
      <c r="C44" s="19"/>
      <c r="D44" s="26" t="s">
        <v>45</v>
      </c>
      <c r="E44" s="21">
        <v>16000</v>
      </c>
    </row>
    <row r="45" spans="1:5" s="22" customFormat="1" ht="28.5" customHeight="1">
      <c r="A45" s="19"/>
      <c r="B45" s="19"/>
      <c r="C45" s="19"/>
      <c r="D45" s="26" t="s">
        <v>46</v>
      </c>
      <c r="E45" s="21">
        <v>70000</v>
      </c>
    </row>
    <row r="46" spans="1:5" s="22" customFormat="1" ht="28.5" customHeight="1">
      <c r="A46" s="19"/>
      <c r="B46" s="19"/>
      <c r="C46" s="19"/>
      <c r="D46" s="26" t="s">
        <v>47</v>
      </c>
      <c r="E46" s="21">
        <v>380000</v>
      </c>
    </row>
    <row r="47" spans="1:5" s="22" customFormat="1" ht="28.5" customHeight="1">
      <c r="A47" s="19"/>
      <c r="B47" s="19"/>
      <c r="C47" s="19"/>
      <c r="D47" s="26" t="s">
        <v>48</v>
      </c>
      <c r="E47" s="21">
        <v>101000</v>
      </c>
    </row>
    <row r="48" spans="1:5" s="22" customFormat="1" ht="34.5" customHeight="1">
      <c r="A48" s="19"/>
      <c r="B48" s="19"/>
      <c r="C48" s="19"/>
      <c r="D48" s="26" t="s">
        <v>49</v>
      </c>
      <c r="E48" s="21">
        <v>172000</v>
      </c>
    </row>
    <row r="49" spans="1:5" s="22" customFormat="1" ht="28.5" customHeight="1">
      <c r="A49" s="19"/>
      <c r="B49" s="19"/>
      <c r="C49" s="19"/>
      <c r="D49" s="26" t="s">
        <v>50</v>
      </c>
      <c r="E49" s="21">
        <v>165000</v>
      </c>
    </row>
    <row r="50" spans="1:5" s="22" customFormat="1" ht="28.5" customHeight="1">
      <c r="A50" s="19"/>
      <c r="B50" s="19"/>
      <c r="C50" s="19"/>
      <c r="D50" s="26" t="s">
        <v>51</v>
      </c>
      <c r="E50" s="21">
        <v>30000</v>
      </c>
    </row>
    <row r="51" spans="1:5" s="22" customFormat="1" ht="28.5" customHeight="1">
      <c r="A51" s="19"/>
      <c r="B51" s="19"/>
      <c r="C51" s="19"/>
      <c r="D51" s="26" t="s">
        <v>52</v>
      </c>
      <c r="E51" s="21">
        <v>549000</v>
      </c>
    </row>
    <row r="52" spans="1:5" s="22" customFormat="1" ht="34.5" customHeight="1">
      <c r="A52" s="19"/>
      <c r="B52" s="19"/>
      <c r="C52" s="19"/>
      <c r="D52" s="26" t="s">
        <v>53</v>
      </c>
      <c r="E52" s="21">
        <v>60000</v>
      </c>
    </row>
    <row r="53" spans="1:5" s="22" customFormat="1" ht="28.5" customHeight="1">
      <c r="A53" s="19"/>
      <c r="B53" s="19"/>
      <c r="C53" s="19"/>
      <c r="D53" s="26" t="s">
        <v>54</v>
      </c>
      <c r="E53" s="21">
        <v>30000</v>
      </c>
    </row>
    <row r="54" spans="1:5" s="22" customFormat="1" ht="33.75" customHeight="1">
      <c r="A54" s="19"/>
      <c r="B54" s="19"/>
      <c r="C54" s="19"/>
      <c r="D54" s="26" t="s">
        <v>55</v>
      </c>
      <c r="E54" s="21">
        <v>46000</v>
      </c>
    </row>
    <row r="55" spans="1:5" s="22" customFormat="1" ht="28.5" customHeight="1">
      <c r="A55" s="19"/>
      <c r="B55" s="19"/>
      <c r="C55" s="19"/>
      <c r="D55" s="26" t="s">
        <v>56</v>
      </c>
      <c r="E55" s="21">
        <v>62000</v>
      </c>
    </row>
    <row r="56" spans="1:5" s="22" customFormat="1" ht="28.5" customHeight="1">
      <c r="A56" s="19"/>
      <c r="B56" s="19"/>
      <c r="C56" s="19"/>
      <c r="D56" s="26" t="s">
        <v>57</v>
      </c>
      <c r="E56" s="21">
        <v>81000</v>
      </c>
    </row>
    <row r="57" spans="1:5" s="22" customFormat="1" ht="28.5" customHeight="1">
      <c r="A57" s="19"/>
      <c r="B57" s="19"/>
      <c r="C57" s="19"/>
      <c r="D57" s="26" t="s">
        <v>58</v>
      </c>
      <c r="E57" s="21">
        <v>122000</v>
      </c>
    </row>
    <row r="58" spans="1:5" s="22" customFormat="1" ht="28.5" customHeight="1">
      <c r="A58" s="19"/>
      <c r="B58" s="19"/>
      <c r="C58" s="19"/>
      <c r="D58" s="26" t="s">
        <v>59</v>
      </c>
      <c r="E58" s="21">
        <v>69000</v>
      </c>
    </row>
    <row r="59" spans="1:5" s="22" customFormat="1" ht="28.5" customHeight="1">
      <c r="A59" s="19"/>
      <c r="B59" s="19"/>
      <c r="C59" s="19"/>
      <c r="D59" s="26" t="s">
        <v>60</v>
      </c>
      <c r="E59" s="21">
        <v>120000</v>
      </c>
    </row>
    <row r="60" spans="1:5" s="22" customFormat="1" ht="28.5" customHeight="1">
      <c r="A60" s="19"/>
      <c r="B60" s="19"/>
      <c r="C60" s="19"/>
      <c r="D60" s="26" t="s">
        <v>61</v>
      </c>
      <c r="E60" s="21">
        <v>80000</v>
      </c>
    </row>
    <row r="61" spans="1:5" s="22" customFormat="1" ht="28.5" customHeight="1">
      <c r="A61" s="19"/>
      <c r="B61" s="19"/>
      <c r="C61" s="19"/>
      <c r="D61" s="26" t="s">
        <v>62</v>
      </c>
      <c r="E61" s="21">
        <v>80000</v>
      </c>
    </row>
    <row r="62" spans="1:5" s="22" customFormat="1" ht="28.5" customHeight="1">
      <c r="A62" s="19"/>
      <c r="B62" s="19"/>
      <c r="C62" s="19"/>
      <c r="D62" s="26" t="s">
        <v>62</v>
      </c>
      <c r="E62" s="21">
        <v>110000</v>
      </c>
    </row>
    <row r="63" spans="1:5" s="22" customFormat="1" ht="28.5" customHeight="1">
      <c r="A63" s="19"/>
      <c r="B63" s="19"/>
      <c r="C63" s="19"/>
      <c r="D63" s="26" t="s">
        <v>63</v>
      </c>
      <c r="E63" s="21">
        <v>92000</v>
      </c>
    </row>
    <row r="64" spans="1:5" s="22" customFormat="1" ht="28.5" customHeight="1">
      <c r="A64" s="19"/>
      <c r="B64" s="19"/>
      <c r="C64" s="19"/>
      <c r="D64" s="26" t="s">
        <v>64</v>
      </c>
      <c r="E64" s="21">
        <v>60000</v>
      </c>
    </row>
    <row r="65" spans="1:5" s="22" customFormat="1" ht="34.5" customHeight="1">
      <c r="A65" s="19"/>
      <c r="B65" s="19"/>
      <c r="C65" s="19"/>
      <c r="D65" s="26" t="s">
        <v>65</v>
      </c>
      <c r="E65" s="21">
        <v>350000</v>
      </c>
    </row>
    <row r="66" spans="1:5" s="22" customFormat="1" ht="34.5" customHeight="1">
      <c r="A66" s="19"/>
      <c r="B66" s="19"/>
      <c r="C66" s="19"/>
      <c r="D66" s="26" t="s">
        <v>66</v>
      </c>
      <c r="E66" s="21">
        <v>70000</v>
      </c>
    </row>
    <row r="67" spans="1:5" s="22" customFormat="1" ht="27" customHeight="1">
      <c r="A67" s="19"/>
      <c r="B67" s="19"/>
      <c r="C67" s="19"/>
      <c r="D67" s="26" t="s">
        <v>67</v>
      </c>
      <c r="E67" s="21">
        <v>95000</v>
      </c>
    </row>
    <row r="68" spans="1:5" s="22" customFormat="1" ht="27" customHeight="1">
      <c r="A68" s="19"/>
      <c r="B68" s="19"/>
      <c r="C68" s="19"/>
      <c r="D68" s="26" t="s">
        <v>68</v>
      </c>
      <c r="E68" s="21">
        <v>12000</v>
      </c>
    </row>
    <row r="69" spans="1:5" s="22" customFormat="1" ht="27" customHeight="1">
      <c r="A69" s="19"/>
      <c r="B69" s="19"/>
      <c r="C69" s="19"/>
      <c r="D69" s="26" t="s">
        <v>69</v>
      </c>
      <c r="E69" s="21">
        <v>19000</v>
      </c>
    </row>
    <row r="70" spans="1:5" s="22" customFormat="1" ht="27" customHeight="1">
      <c r="A70" s="19"/>
      <c r="B70" s="19"/>
      <c r="C70" s="19"/>
      <c r="D70" s="26" t="s">
        <v>70</v>
      </c>
      <c r="E70" s="21">
        <v>19000</v>
      </c>
    </row>
    <row r="71" spans="1:5" s="22" customFormat="1" ht="27" customHeight="1">
      <c r="A71" s="19"/>
      <c r="B71" s="19"/>
      <c r="C71" s="19"/>
      <c r="D71" s="26" t="s">
        <v>71</v>
      </c>
      <c r="E71" s="21">
        <v>64000</v>
      </c>
    </row>
    <row r="72" spans="1:5" s="22" customFormat="1" ht="27" customHeight="1">
      <c r="A72" s="19"/>
      <c r="B72" s="19"/>
      <c r="C72" s="19"/>
      <c r="D72" s="26" t="s">
        <v>72</v>
      </c>
      <c r="E72" s="21">
        <v>70000</v>
      </c>
    </row>
    <row r="73" spans="1:5" s="22" customFormat="1" ht="27" customHeight="1">
      <c r="A73" s="19"/>
      <c r="B73" s="19"/>
      <c r="C73" s="19"/>
      <c r="D73" s="26" t="s">
        <v>73</v>
      </c>
      <c r="E73" s="21">
        <v>70000</v>
      </c>
    </row>
    <row r="74" spans="1:5" s="22" customFormat="1" ht="27" customHeight="1">
      <c r="A74" s="19"/>
      <c r="B74" s="19"/>
      <c r="C74" s="19"/>
      <c r="D74" s="26" t="s">
        <v>74</v>
      </c>
      <c r="E74" s="21">
        <v>70000</v>
      </c>
    </row>
    <row r="75" spans="1:5" s="22" customFormat="1" ht="27" customHeight="1">
      <c r="A75" s="19"/>
      <c r="B75" s="19"/>
      <c r="C75" s="19"/>
      <c r="D75" s="26" t="s">
        <v>75</v>
      </c>
      <c r="E75" s="21">
        <v>70000</v>
      </c>
    </row>
    <row r="76" spans="1:5" s="22" customFormat="1" ht="27" customHeight="1">
      <c r="A76" s="19"/>
      <c r="B76" s="19"/>
      <c r="C76" s="19"/>
      <c r="D76" s="26" t="s">
        <v>76</v>
      </c>
      <c r="E76" s="21">
        <v>71000</v>
      </c>
    </row>
    <row r="77" spans="1:5" s="22" customFormat="1" ht="27" customHeight="1">
      <c r="A77" s="19"/>
      <c r="B77" s="19"/>
      <c r="C77" s="19"/>
      <c r="D77" s="20" t="s">
        <v>77</v>
      </c>
      <c r="E77" s="21">
        <v>135209</v>
      </c>
    </row>
    <row r="78" spans="1:5" s="22" customFormat="1" ht="27" customHeight="1">
      <c r="A78" s="19"/>
      <c r="B78" s="19"/>
      <c r="C78" s="19"/>
      <c r="D78" s="26" t="s">
        <v>78</v>
      </c>
      <c r="E78" s="21">
        <v>533000</v>
      </c>
    </row>
    <row r="79" spans="1:5" s="22" customFormat="1" ht="27" customHeight="1">
      <c r="A79" s="19"/>
      <c r="B79" s="19"/>
      <c r="C79" s="19"/>
      <c r="D79" s="26" t="s">
        <v>79</v>
      </c>
      <c r="E79" s="21">
        <v>154200</v>
      </c>
    </row>
    <row r="80" spans="1:5" s="18" customFormat="1" ht="27" customHeight="1">
      <c r="A80" s="15">
        <v>7</v>
      </c>
      <c r="B80" s="15">
        <v>854</v>
      </c>
      <c r="C80" s="15">
        <v>85410</v>
      </c>
      <c r="D80" s="16" t="s">
        <v>80</v>
      </c>
      <c r="E80" s="17">
        <f>SUM(E81)</f>
        <v>202000</v>
      </c>
    </row>
    <row r="81" spans="1:5" s="22" customFormat="1" ht="27" customHeight="1">
      <c r="A81" s="19"/>
      <c r="B81" s="19"/>
      <c r="C81" s="19"/>
      <c r="D81" s="20" t="s">
        <v>81</v>
      </c>
      <c r="E81" s="21">
        <v>202000</v>
      </c>
    </row>
    <row r="82" spans="1:5" s="22" customFormat="1" ht="27" customHeight="1">
      <c r="A82" s="15">
        <v>8</v>
      </c>
      <c r="B82" s="19"/>
      <c r="C82" s="19"/>
      <c r="D82" s="27" t="s">
        <v>82</v>
      </c>
      <c r="E82" s="17">
        <f>SUM(E83:E84)</f>
        <v>6078000</v>
      </c>
    </row>
    <row r="83" spans="1:5" s="22" customFormat="1" ht="27" customHeight="1">
      <c r="A83" s="19"/>
      <c r="B83" s="15">
        <v>801</v>
      </c>
      <c r="C83" s="15">
        <v>80130</v>
      </c>
      <c r="D83" s="27"/>
      <c r="E83" s="21">
        <v>5507420</v>
      </c>
    </row>
    <row r="84" spans="1:5" s="22" customFormat="1" ht="27" customHeight="1">
      <c r="A84" s="19"/>
      <c r="B84" s="15">
        <v>854</v>
      </c>
      <c r="C84" s="15">
        <v>85410</v>
      </c>
      <c r="D84" s="27"/>
      <c r="E84" s="21">
        <v>570580</v>
      </c>
    </row>
    <row r="85" spans="1:6" s="18" customFormat="1" ht="27" customHeight="1">
      <c r="A85" s="15">
        <v>9</v>
      </c>
      <c r="B85" s="15">
        <v>921</v>
      </c>
      <c r="C85" s="15">
        <v>92108</v>
      </c>
      <c r="D85" s="16" t="s">
        <v>83</v>
      </c>
      <c r="E85" s="17">
        <v>2392000</v>
      </c>
      <c r="F85" s="28"/>
    </row>
    <row r="86" spans="1:6" s="18" customFormat="1" ht="27" customHeight="1">
      <c r="A86" s="15">
        <v>10</v>
      </c>
      <c r="B86" s="15">
        <v>921</v>
      </c>
      <c r="C86" s="15">
        <v>92110</v>
      </c>
      <c r="D86" s="23" t="s">
        <v>84</v>
      </c>
      <c r="E86" s="17">
        <v>948000</v>
      </c>
      <c r="F86" s="28"/>
    </row>
    <row r="87" spans="1:6" s="22" customFormat="1" ht="28.5" customHeight="1">
      <c r="A87" s="29"/>
      <c r="B87" s="15"/>
      <c r="C87" s="15"/>
      <c r="D87" s="30" t="s">
        <v>85</v>
      </c>
      <c r="E87" s="17">
        <f>E88+E90</f>
        <v>5058000</v>
      </c>
      <c r="F87" s="28"/>
    </row>
    <row r="88" spans="1:6" s="35" customFormat="1" ht="28.5" customHeight="1">
      <c r="A88" s="31">
        <v>11</v>
      </c>
      <c r="B88" s="32">
        <v>921</v>
      </c>
      <c r="C88" s="32">
        <v>92116</v>
      </c>
      <c r="D88" s="30"/>
      <c r="E88" s="33">
        <f>5012000+8000+32000</f>
        <v>5052000</v>
      </c>
      <c r="F88" s="34"/>
    </row>
    <row r="89" spans="1:6" s="35" customFormat="1" ht="28.5" customHeight="1">
      <c r="A89" s="36"/>
      <c r="B89" s="37"/>
      <c r="C89" s="37"/>
      <c r="D89" s="30"/>
      <c r="E89" s="38" t="s">
        <v>86</v>
      </c>
      <c r="F89" s="34"/>
    </row>
    <row r="90" spans="1:6" s="35" customFormat="1" ht="28.5" customHeight="1">
      <c r="A90" s="39"/>
      <c r="B90" s="15">
        <v>851</v>
      </c>
      <c r="C90" s="15">
        <v>85154</v>
      </c>
      <c r="D90" s="30"/>
      <c r="E90" s="40">
        <v>6000</v>
      </c>
      <c r="F90" s="34"/>
    </row>
    <row r="91" spans="1:6" s="44" customFormat="1" ht="28.5" customHeight="1">
      <c r="A91" s="41" t="s">
        <v>87</v>
      </c>
      <c r="B91" s="41"/>
      <c r="C91" s="41"/>
      <c r="D91" s="41"/>
      <c r="E91" s="42">
        <f>E11+E14+E18+E21+E23+E40+E80+E85+E86+E87+E82</f>
        <v>28455409</v>
      </c>
      <c r="F91" s="43"/>
    </row>
    <row r="92" spans="1:6" s="44" customFormat="1" ht="19.5" customHeight="1">
      <c r="A92" s="41"/>
      <c r="B92" s="41"/>
      <c r="C92" s="41"/>
      <c r="D92" s="41"/>
      <c r="E92" s="42"/>
      <c r="F92" s="45"/>
    </row>
    <row r="93" spans="1:5" s="22" customFormat="1" ht="15">
      <c r="A93" s="46"/>
      <c r="B93" s="47"/>
      <c r="C93" s="47"/>
      <c r="D93" s="47" t="s">
        <v>88</v>
      </c>
      <c r="E93" s="48">
        <f>E21+E85+E86+E87</f>
        <v>11768000</v>
      </c>
    </row>
    <row r="94" spans="1:5" s="22" customFormat="1" ht="15">
      <c r="A94" s="46"/>
      <c r="B94" s="47"/>
      <c r="C94" s="47"/>
      <c r="D94" s="49" t="s">
        <v>89</v>
      </c>
      <c r="E94" s="50">
        <v>40000</v>
      </c>
    </row>
    <row r="95" spans="1:5" s="22" customFormat="1" ht="15">
      <c r="A95" s="46"/>
      <c r="B95" s="47"/>
      <c r="C95" s="47"/>
      <c r="D95" s="47" t="s">
        <v>90</v>
      </c>
      <c r="E95" s="48">
        <f>E91-E93-E96</f>
        <v>10609409</v>
      </c>
    </row>
    <row r="96" spans="1:5" s="22" customFormat="1" ht="15">
      <c r="A96" s="51"/>
      <c r="B96" s="52"/>
      <c r="C96" s="52"/>
      <c r="D96" s="52" t="s">
        <v>91</v>
      </c>
      <c r="E96" s="53">
        <f>E82</f>
        <v>6078000</v>
      </c>
    </row>
  </sheetData>
  <mergeCells count="7">
    <mergeCell ref="A6:E6"/>
    <mergeCell ref="A10:D10"/>
    <mergeCell ref="A22:D22"/>
    <mergeCell ref="D82:D84"/>
    <mergeCell ref="D87:D90"/>
    <mergeCell ref="A91:D92"/>
    <mergeCell ref="E91:E92"/>
  </mergeCells>
  <printOptions horizontalCentered="1"/>
  <pageMargins left="0.7875" right="0.7875" top="0.7875" bottom="0.7875" header="0.5118055555555556" footer="0.5118055555555556"/>
  <pageSetup firstPageNumber="1" useFirstPageNumber="1" horizontalDpi="300" verticalDpi="300" orientation="landscape" paperSize="9" scale="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2006-11-23T12:29:49Z</cp:lastPrinted>
  <dcterms:created xsi:type="dcterms:W3CDTF">2006-11-09T09:39:11Z</dcterms:created>
  <dcterms:modified xsi:type="dcterms:W3CDTF">2006-11-28T10:37:47Z</dcterms:modified>
  <cp:category/>
  <cp:version/>
  <cp:contentType/>
  <cp:contentStatus/>
  <cp:revision>95</cp:revision>
</cp:coreProperties>
</file>