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<sst xmlns="http://schemas.openxmlformats.org/spreadsheetml/2006/main" count="80" uniqueCount="78">
  <si>
    <t>Tabela Nr 4</t>
  </si>
  <si>
    <t xml:space="preserve">MAJĄTEK TRWAŁY 
POSZCZEGÓLNYCH JEDNOSTEK BUDŻETOWYCH </t>
  </si>
  <si>
    <t>Lp.</t>
  </si>
  <si>
    <t>Majątek trwały 
jednostek budżetowych</t>
  </si>
  <si>
    <t>Struktura</t>
  </si>
  <si>
    <t>Struktura</t>
  </si>
  <si>
    <t>1.</t>
  </si>
  <si>
    <t>Miejski Ogród Zoologiczny</t>
  </si>
  <si>
    <t>Budynki, lokale i obiekty inżynierii lądowej i wodnej</t>
  </si>
  <si>
    <t>Środki transportu</t>
  </si>
  <si>
    <t xml:space="preserve">Inne środki trwałe </t>
  </si>
  <si>
    <t>2.</t>
  </si>
  <si>
    <t>Miejski Zespół Obiektów Sportowych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</si>
  <si>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</si>
  <si>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</si>
  <si>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</si>
  <si>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</si>
  <si>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3.</t>
  </si>
  <si>
    <t>Izba Wytrzeźwień</t>
  </si>
  <si>
    <t>Budynki, lokale i obiekty inżynierii lądowej i wodnej</t>
  </si>
  <si>
    <t>Urządzenia techniczne i maszyny</t>
  </si>
  <si>
    <t>4.</t>
  </si>
  <si>
    <t>Miejski Zarząd Dróg</t>
  </si>
  <si>
    <t>Urządzenia techniczne i maszyny</t>
  </si>
  <si>
    <t>Środki transportu</t>
  </si>
  <si>
    <t xml:space="preserve">Inne środki trwałe </t>
  </si>
  <si>
    <t>5.</t>
  </si>
  <si>
    <t xml:space="preserve">Straż Miejska </t>
  </si>
  <si>
    <t>Urządzenia techniczne i maszyny</t>
  </si>
  <si>
    <t>Środki transportu</t>
  </si>
  <si>
    <t xml:space="preserve">Inne środki trwałe </t>
  </si>
  <si>
    <t>6.</t>
  </si>
  <si>
    <t>Miejski Ośrodek Pomocy Społecznej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</si>
  <si>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</si>
  <si>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</si>
  <si>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</si>
  <si>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</si>
  <si>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Nabyte koncesje, patenty, licencje, znaki towarowe i podobne wartości</t>
  </si>
  <si>
    <t>7.</t>
  </si>
  <si>
    <t>Ośrodek Opiekuńczo - Wychowawczy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</si>
  <si>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</si>
  <si>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</si>
  <si>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</si>
  <si>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</si>
  <si>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8.</t>
  </si>
  <si>
    <t>Dom Pomocy Społecznej 
ul. Krótka 6a</t>
  </si>
  <si>
    <t>Budynki, lokale i obiekty inżynierii lądowej i wodnej</t>
  </si>
  <si>
    <t>Urządzenia techniczne i maszyny</t>
  </si>
  <si>
    <t>Środki transportu</t>
  </si>
  <si>
    <t>-</t>
  </si>
  <si>
    <t xml:space="preserve">Inne środki trwałe </t>
  </si>
  <si>
    <t>9.</t>
  </si>
  <si>
    <t xml:space="preserve">Zarząd Jednostek Oświatowych </t>
  </si>
  <si>
    <t>Urządzenia techniczne i maszyny</t>
  </si>
  <si>
    <t>10.</t>
  </si>
  <si>
    <t xml:space="preserve">Szkoły podstawowe i gimnazja </t>
  </si>
  <si>
    <t>Budynki, lokale i obiekty inżynierii lądowej i wodnej</t>
  </si>
  <si>
    <t>Urządzenia techniczne i maszyny</t>
  </si>
  <si>
    <t>11.</t>
  </si>
  <si>
    <t xml:space="preserve">Szkoły ponadpodstawowe 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</si>
  <si>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</si>
  <si>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</si>
  <si>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</si>
  <si>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</si>
  <si>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-</t>
  </si>
  <si>
    <t>12.</t>
  </si>
  <si>
    <t>Żłobki</t>
  </si>
  <si>
    <t>Budynki, lokale i obiekty inżynierii lądowej i wodnej</t>
  </si>
  <si>
    <t>Urządzenia techniczne i maszyny</t>
  </si>
  <si>
    <t>13.</t>
  </si>
  <si>
    <t>Przedszkola</t>
  </si>
  <si>
    <t>Budynki, lokale i obiekty inżynierii lądowej i wodnej</t>
  </si>
  <si>
    <t>Urządzenia techniczne i maszyny</t>
  </si>
  <si>
    <t>RAZEM</t>
  </si>
  <si>
    <t>Stan na 
31.12.2003 r.</t>
  </si>
  <si>
    <t xml:space="preserve"> Stan na 
31.12.2004 r.
/przewidywany/</t>
  </si>
  <si>
    <t>Biuro Funduszy i Informacji Europejskiej</t>
  </si>
  <si>
    <t>14.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</si>
</sst>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\-#"/>
    <numFmt numFmtId="165" formatCode="#,##0.00%"/>
    <numFmt numFmtId="166" formatCode="#,##0.00_ ;\-#,##0.00\ "/>
  </numFmts>
  <fonts count="10">
    <font>
      <sz val="10"/>
      <name val="Arial"/>
      <family val="4"/>
    </font>
    <font>
      <sz val="10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vertical="center"/>
      <protection/>
    </xf>
    <xf numFmtId="10" fontId="6" fillId="0" borderId="1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vertical="center" wrapText="1"/>
      <protection/>
    </xf>
    <xf numFmtId="4" fontId="1" fillId="0" borderId="1" xfId="0" applyNumberFormat="1" applyFont="1" applyBorder="1" applyAlignment="1" applyProtection="1">
      <alignment vertical="center"/>
      <protection/>
    </xf>
    <xf numFmtId="10" fontId="1" fillId="0" borderId="1" xfId="0" applyNumberFormat="1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horizontal="right" vertical="center"/>
      <protection/>
    </xf>
    <xf numFmtId="0" fontId="1" fillId="0" borderId="1" xfId="0" applyNumberFormat="1" applyFont="1" applyBorder="1" applyAlignment="1" applyProtection="1">
      <alignment horizontal="right" vertical="center"/>
      <protection/>
    </xf>
    <xf numFmtId="164" fontId="1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left" vertical="center" wrapText="1"/>
      <protection/>
    </xf>
    <xf numFmtId="165" fontId="1" fillId="0" borderId="1" xfId="0" applyNumberFormat="1" applyFont="1" applyBorder="1" applyAlignment="1" applyProtection="1">
      <alignment vertical="center"/>
      <protection/>
    </xf>
    <xf numFmtId="4" fontId="6" fillId="0" borderId="1" xfId="0" applyNumberFormat="1" applyFont="1" applyBorder="1" applyAlignment="1" applyProtection="1">
      <alignment vertical="center" wrapText="1"/>
      <protection/>
    </xf>
    <xf numFmtId="10" fontId="6" fillId="0" borderId="1" xfId="0" applyNumberFormat="1" applyFont="1" applyBorder="1" applyAlignment="1" applyProtection="1">
      <alignment vertical="center" wrapText="1"/>
      <protection/>
    </xf>
    <xf numFmtId="164" fontId="6" fillId="0" borderId="1" xfId="0" applyNumberFormat="1" applyFont="1" applyBorder="1" applyAlignment="1" applyProtection="1">
      <alignment horizontal="right" vertical="center" wrapText="1"/>
      <protection/>
    </xf>
    <xf numFmtId="4" fontId="1" fillId="0" borderId="1" xfId="0" applyNumberFormat="1" applyFont="1" applyBorder="1" applyAlignment="1" applyProtection="1">
      <alignment vertical="center" wrapText="1"/>
      <protection/>
    </xf>
    <xf numFmtId="10" fontId="1" fillId="0" borderId="1" xfId="0" applyNumberFormat="1" applyFont="1" applyBorder="1" applyAlignment="1" applyProtection="1">
      <alignment vertical="center" wrapText="1"/>
      <protection/>
    </xf>
    <xf numFmtId="164" fontId="1" fillId="0" borderId="1" xfId="0" applyNumberFormat="1" applyFont="1" applyBorder="1" applyAlignment="1" applyProtection="1">
      <alignment horizontal="right" vertical="center" wrapText="1"/>
      <protection/>
    </xf>
    <xf numFmtId="4" fontId="1" fillId="0" borderId="1" xfId="0" applyNumberFormat="1" applyFont="1" applyBorder="1" applyAlignment="1" applyProtection="1">
      <alignment horizontal="right" vertical="center" wrapText="1"/>
      <protection/>
    </xf>
    <xf numFmtId="10" fontId="1" fillId="0" borderId="1" xfId="0" applyNumberFormat="1" applyFont="1" applyBorder="1" applyAlignment="1" applyProtection="1">
      <alignment horizontal="right" vertical="center" wrapText="1"/>
      <protection/>
    </xf>
    <xf numFmtId="0" fontId="1" fillId="0" borderId="1" xfId="0" applyNumberFormat="1" applyFont="1" applyBorder="1" applyAlignment="1" applyProtection="1">
      <alignment horizontal="right" vertical="center" wrapText="1"/>
      <protection/>
    </xf>
    <xf numFmtId="165" fontId="1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horizontal="right" vertical="center" wrapText="1"/>
      <protection/>
    </xf>
    <xf numFmtId="43" fontId="1" fillId="0" borderId="1" xfId="15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4" fontId="1" fillId="0" borderId="1" xfId="15" applyNumberFormat="1" applyFont="1" applyBorder="1" applyAlignment="1" applyProtection="1">
      <alignment horizontal="right" vertical="center"/>
      <protection/>
    </xf>
    <xf numFmtId="43" fontId="1" fillId="0" borderId="1" xfId="15" applyFont="1" applyBorder="1" applyAlignment="1" applyProtection="1">
      <alignment vertical="center"/>
      <protection/>
    </xf>
    <xf numFmtId="43" fontId="6" fillId="0" borderId="1" xfId="15" applyFont="1" applyBorder="1" applyAlignment="1" applyProtection="1">
      <alignment vertical="center"/>
      <protection/>
    </xf>
    <xf numFmtId="10" fontId="1" fillId="0" borderId="1" xfId="15" applyNumberFormat="1" applyFont="1" applyBorder="1" applyAlignment="1" applyProtection="1">
      <alignment horizontal="right" vertical="center" wrapText="1"/>
      <protection/>
    </xf>
    <xf numFmtId="10" fontId="0" fillId="0" borderId="1" xfId="0" applyNumberFormat="1" applyBorder="1" applyAlignment="1">
      <alignment horizontal="right" vertical="center"/>
    </xf>
    <xf numFmtId="10" fontId="1" fillId="0" borderId="1" xfId="15" applyNumberFormat="1" applyFont="1" applyBorder="1" applyAlignment="1" applyProtection="1">
      <alignment horizontal="right" vertical="center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workbookViewId="0" topLeftCell="A54">
      <selection activeCell="B56" sqref="B56"/>
    </sheetView>
  </sheetViews>
  <sheetFormatPr defaultColWidth="9.140625" defaultRowHeight="12.75"/>
  <cols>
    <col min="1" max="1" width="4.140625" style="0" customWidth="1"/>
    <col min="2" max="2" width="66.57421875" style="0" customWidth="1"/>
    <col min="3" max="3" width="25.57421875" style="0" customWidth="1"/>
    <col min="4" max="4" width="14.00390625" style="0" customWidth="1"/>
    <col min="5" max="5" width="25.57421875" style="0" customWidth="1"/>
    <col min="6" max="6" width="13.8515625" style="0" customWidth="1"/>
    <col min="7" max="16384" width="11.57421875" style="0" customWidth="1"/>
  </cols>
  <sheetData>
    <row r="1" spans="1:6" ht="60.75" customHeight="1">
      <c r="A1" s="1"/>
      <c r="B1" s="1"/>
      <c r="C1" s="1"/>
      <c r="D1" s="1"/>
      <c r="E1" s="38" t="s">
        <v>0</v>
      </c>
      <c r="F1" s="38"/>
    </row>
    <row r="2" spans="1:6" ht="54" customHeight="1">
      <c r="A2" s="39" t="s">
        <v>1</v>
      </c>
      <c r="B2" s="39"/>
      <c r="C2" s="39"/>
      <c r="D2" s="39"/>
      <c r="E2" s="39"/>
      <c r="F2" s="39"/>
    </row>
    <row r="3" spans="1:6" ht="17.25" customHeight="1">
      <c r="A3" s="2"/>
      <c r="B3" s="2"/>
      <c r="C3" s="2"/>
      <c r="D3" s="2"/>
      <c r="E3" s="2"/>
      <c r="F3" s="2"/>
    </row>
    <row r="4" spans="1:6" ht="12.75">
      <c r="A4" s="40" t="s">
        <v>2</v>
      </c>
      <c r="B4" s="41" t="s">
        <v>3</v>
      </c>
      <c r="C4" s="41" t="s">
        <v>74</v>
      </c>
      <c r="D4" s="40" t="s">
        <v>4</v>
      </c>
      <c r="E4" s="41" t="s">
        <v>75</v>
      </c>
      <c r="F4" s="40" t="s">
        <v>5</v>
      </c>
    </row>
    <row r="5" spans="1:6" ht="33.75" customHeight="1">
      <c r="A5" s="40"/>
      <c r="B5" s="41"/>
      <c r="C5" s="41"/>
      <c r="D5" s="40"/>
      <c r="E5" s="41"/>
      <c r="F5" s="40"/>
    </row>
    <row r="6" spans="1:6" ht="39.75" customHeight="1">
      <c r="A6" s="3" t="s">
        <v>6</v>
      </c>
      <c r="B6" s="4" t="s">
        <v>7</v>
      </c>
      <c r="C6" s="5">
        <f>SUM(C7:C9)</f>
        <v>2532636.16</v>
      </c>
      <c r="D6" s="6">
        <f>C6/C61</f>
        <v>0.05814178331311332</v>
      </c>
      <c r="E6" s="5">
        <f>E7+E8+E9</f>
        <v>2673157.27</v>
      </c>
      <c r="F6" s="6">
        <f>E6/E61</f>
        <v>0.03524897176395702</v>
      </c>
    </row>
    <row r="7" spans="1:6" ht="27" customHeight="1">
      <c r="A7" s="7"/>
      <c r="B7" s="8" t="s">
        <v>8</v>
      </c>
      <c r="C7" s="9">
        <v>2501360.58</v>
      </c>
      <c r="D7" s="10">
        <f>C7/C6</f>
        <v>0.9876509778648979</v>
      </c>
      <c r="E7" s="9">
        <v>2651890.64</v>
      </c>
      <c r="F7" s="10">
        <f>E7/E6</f>
        <v>0.9920443775461067</v>
      </c>
    </row>
    <row r="8" spans="1:6" ht="27" customHeight="1">
      <c r="A8" s="7"/>
      <c r="B8" s="8" t="s">
        <v>9</v>
      </c>
      <c r="C8" s="9">
        <v>17933.66</v>
      </c>
      <c r="D8" s="10">
        <f>C8/C6</f>
        <v>0.007081025013873291</v>
      </c>
      <c r="E8" s="9">
        <v>2807.55</v>
      </c>
      <c r="F8" s="10">
        <f>E8/E6</f>
        <v>0.0010502749058232553</v>
      </c>
    </row>
    <row r="9" spans="1:6" ht="27" customHeight="1">
      <c r="A9" s="7"/>
      <c r="B9" s="8" t="s">
        <v>10</v>
      </c>
      <c r="C9" s="9">
        <v>13341.92</v>
      </c>
      <c r="D9" s="10">
        <f>C9/C6</f>
        <v>0.005267997121228814</v>
      </c>
      <c r="E9" s="9">
        <v>18459.08</v>
      </c>
      <c r="F9" s="10">
        <v>0.0069</v>
      </c>
    </row>
    <row r="10" spans="1:6" ht="33.75" customHeight="1">
      <c r="A10" s="3" t="s">
        <v>11</v>
      </c>
      <c r="B10" s="4" t="s">
        <v>12</v>
      </c>
      <c r="C10" s="5">
        <f>SUM(C11:C14)</f>
        <v>10518713.11</v>
      </c>
      <c r="D10" s="6">
        <f>C10/C61</f>
        <v>0.2414783252460647</v>
      </c>
      <c r="E10" s="5">
        <f>E11+E12+E13+E14</f>
        <v>41562841.769999996</v>
      </c>
      <c r="F10" s="6">
        <f>E10/E61</f>
        <v>0.5480588263258238</v>
      </c>
    </row>
    <row r="11" spans="1:6" ht="27" customHeight="1">
      <c r="A11" s="7"/>
      <c r="B11" s="8" t="s">
        <v>13</v>
      </c>
      <c r="C11" s="9">
        <v>9710315.4</v>
      </c>
      <c r="D11" s="10">
        <f>C11/C10</f>
        <v>0.9231467099115512</v>
      </c>
      <c r="E11" s="9">
        <v>41083502.01</v>
      </c>
      <c r="F11" s="10">
        <v>0.9884</v>
      </c>
    </row>
    <row r="12" spans="1:6" ht="27" customHeight="1">
      <c r="A12" s="7"/>
      <c r="B12" s="8" t="s">
        <v>14</v>
      </c>
      <c r="C12" s="11">
        <v>612257.59</v>
      </c>
      <c r="D12" s="10">
        <f>C12/C10</f>
        <v>0.05820651096738582</v>
      </c>
      <c r="E12" s="11">
        <v>103326.82</v>
      </c>
      <c r="F12" s="10">
        <f>E12/E10</f>
        <v>0.0024860383842805756</v>
      </c>
    </row>
    <row r="13" spans="1:6" ht="27" customHeight="1">
      <c r="A13" s="7"/>
      <c r="B13" s="8" t="s">
        <v>15</v>
      </c>
      <c r="C13" s="11">
        <v>11900</v>
      </c>
      <c r="D13" s="10">
        <f>C13/C10</f>
        <v>0.0011313170989221894</v>
      </c>
      <c r="E13" s="11">
        <v>1700</v>
      </c>
      <c r="F13" s="10">
        <v>0.0001</v>
      </c>
    </row>
    <row r="14" spans="1:6" ht="27" customHeight="1">
      <c r="A14" s="7"/>
      <c r="B14" s="8" t="s">
        <v>16</v>
      </c>
      <c r="C14" s="11">
        <v>184240.12</v>
      </c>
      <c r="D14" s="10">
        <f>C14/C10</f>
        <v>0.017515462022140844</v>
      </c>
      <c r="E14" s="11">
        <v>374312.94</v>
      </c>
      <c r="F14" s="10">
        <v>0.009</v>
      </c>
    </row>
    <row r="15" spans="1:6" ht="39.75" customHeight="1">
      <c r="A15" s="3" t="s">
        <v>17</v>
      </c>
      <c r="B15" s="4" t="s">
        <v>18</v>
      </c>
      <c r="C15" s="5">
        <f>SUM(C16:C17)</f>
        <v>317897.95</v>
      </c>
      <c r="D15" s="6">
        <f>C15/C61</f>
        <v>0.007297990140274603</v>
      </c>
      <c r="E15" s="5">
        <f>E16+E17</f>
        <v>298619.18</v>
      </c>
      <c r="F15" s="6">
        <f>E15/E61</f>
        <v>0.0039376729390845</v>
      </c>
    </row>
    <row r="16" spans="1:6" ht="27" customHeight="1">
      <c r="A16" s="7"/>
      <c r="B16" s="8" t="s">
        <v>19</v>
      </c>
      <c r="C16" s="9">
        <v>265575.24</v>
      </c>
      <c r="D16" s="10">
        <f>C16/C15</f>
        <v>0.8354103573174976</v>
      </c>
      <c r="E16" s="9">
        <v>261949.11</v>
      </c>
      <c r="F16" s="10">
        <f>E16/E15</f>
        <v>0.8772012233105724</v>
      </c>
    </row>
    <row r="17" spans="1:6" ht="27" customHeight="1">
      <c r="A17" s="7"/>
      <c r="B17" s="8" t="s">
        <v>20</v>
      </c>
      <c r="C17" s="9">
        <v>52322.71</v>
      </c>
      <c r="D17" s="10">
        <f>C17/C15</f>
        <v>0.16458964268250234</v>
      </c>
      <c r="E17" s="9">
        <v>36670.07</v>
      </c>
      <c r="F17" s="10">
        <f>E17/E15</f>
        <v>0.12279877668942765</v>
      </c>
    </row>
    <row r="18" spans="1:6" ht="34.5" customHeight="1">
      <c r="A18" s="3" t="s">
        <v>21</v>
      </c>
      <c r="B18" s="4" t="s">
        <v>22</v>
      </c>
      <c r="C18" s="5">
        <f>SUM(C19:C21)</f>
        <v>42302.06</v>
      </c>
      <c r="D18" s="6">
        <f>C18/C61</f>
        <v>0.0009711293098722552</v>
      </c>
      <c r="E18" s="5">
        <f>E19+E20+E21</f>
        <v>71863.39</v>
      </c>
      <c r="F18" s="6">
        <f>E18/E61</f>
        <v>0.0009476100165899447</v>
      </c>
    </row>
    <row r="19" spans="1:6" ht="27" customHeight="1">
      <c r="A19" s="7"/>
      <c r="B19" s="8" t="s">
        <v>23</v>
      </c>
      <c r="C19" s="9">
        <v>12044.97</v>
      </c>
      <c r="D19" s="10">
        <f>C19/C18</f>
        <v>0.2847371971955976</v>
      </c>
      <c r="E19" s="9">
        <v>43911.11</v>
      </c>
      <c r="F19" s="10">
        <f>E19/E18</f>
        <v>0.6110358835006253</v>
      </c>
    </row>
    <row r="20" spans="1:6" ht="27" customHeight="1">
      <c r="A20" s="7"/>
      <c r="B20" s="8" t="s">
        <v>24</v>
      </c>
      <c r="C20" s="13">
        <v>22500</v>
      </c>
      <c r="D20" s="10">
        <f>C20/C18</f>
        <v>0.5318889907489139</v>
      </c>
      <c r="E20" s="9">
        <v>16500</v>
      </c>
      <c r="F20" s="10">
        <f>E20/E18</f>
        <v>0.22960230515148256</v>
      </c>
    </row>
    <row r="21" spans="1:6" ht="27" customHeight="1">
      <c r="A21" s="7"/>
      <c r="B21" s="8" t="s">
        <v>25</v>
      </c>
      <c r="C21" s="13">
        <v>7757.09</v>
      </c>
      <c r="D21" s="10">
        <f>C21/C18</f>
        <v>0.18337381205548856</v>
      </c>
      <c r="E21" s="9">
        <v>11452.28</v>
      </c>
      <c r="F21" s="10">
        <v>0.1594</v>
      </c>
    </row>
    <row r="22" spans="1:6" ht="33" customHeight="1">
      <c r="A22" s="7" t="s">
        <v>26</v>
      </c>
      <c r="B22" s="4" t="s">
        <v>27</v>
      </c>
      <c r="C22" s="5">
        <f>SUM(C23:C25)</f>
        <v>47212.43</v>
      </c>
      <c r="D22" s="6">
        <f>C22/C61</f>
        <v>0.0010838567805750395</v>
      </c>
      <c r="E22" s="5">
        <f>E23+E24+E25</f>
        <v>79456.65000000001</v>
      </c>
      <c r="F22" s="6">
        <v>0.0011</v>
      </c>
    </row>
    <row r="23" spans="1:6" ht="27" customHeight="1">
      <c r="A23" s="7"/>
      <c r="B23" s="8" t="s">
        <v>28</v>
      </c>
      <c r="C23" s="9">
        <v>8479.83</v>
      </c>
      <c r="D23" s="10">
        <f>C23/C22</f>
        <v>0.179610115386986</v>
      </c>
      <c r="E23" s="9">
        <v>5353.35</v>
      </c>
      <c r="F23" s="10">
        <f>E23/E22</f>
        <v>0.06737447400563704</v>
      </c>
    </row>
    <row r="24" spans="1:6" ht="27" customHeight="1">
      <c r="A24" s="7"/>
      <c r="B24" s="8" t="s">
        <v>29</v>
      </c>
      <c r="C24" s="9">
        <v>29743.93</v>
      </c>
      <c r="D24" s="10">
        <f>C24/C22</f>
        <v>0.6300020990234987</v>
      </c>
      <c r="E24" s="9">
        <v>74103.3</v>
      </c>
      <c r="F24" s="10">
        <f>E24/E22</f>
        <v>0.9326255259943629</v>
      </c>
    </row>
    <row r="25" spans="1:6" ht="27" customHeight="1">
      <c r="A25" s="7"/>
      <c r="B25" s="8" t="s">
        <v>30</v>
      </c>
      <c r="C25" s="9">
        <v>8988.67</v>
      </c>
      <c r="D25" s="10">
        <f>C25/C22</f>
        <v>0.1903877855895153</v>
      </c>
      <c r="E25" s="32">
        <v>0</v>
      </c>
      <c r="F25" s="32">
        <f>E25/E22</f>
        <v>0</v>
      </c>
    </row>
    <row r="26" spans="1:6" s="30" customFormat="1" ht="27" customHeight="1">
      <c r="A26" s="3" t="s">
        <v>31</v>
      </c>
      <c r="B26" s="4" t="s">
        <v>76</v>
      </c>
      <c r="C26" s="33">
        <f>C27</f>
        <v>0</v>
      </c>
      <c r="D26" s="33">
        <v>0</v>
      </c>
      <c r="E26" s="5">
        <f>E27</f>
        <v>6491.73</v>
      </c>
      <c r="F26" s="6">
        <f>E26/E61</f>
        <v>8.560170029548344E-05</v>
      </c>
    </row>
    <row r="27" spans="1:6" ht="27" customHeight="1">
      <c r="A27" s="7"/>
      <c r="B27" s="8" t="s">
        <v>10</v>
      </c>
      <c r="C27" s="32">
        <v>0</v>
      </c>
      <c r="D27" s="32">
        <v>0</v>
      </c>
      <c r="E27" s="9">
        <v>6491.73</v>
      </c>
      <c r="F27" s="10">
        <f>E27/E26</f>
        <v>1</v>
      </c>
    </row>
    <row r="28" spans="1:6" ht="39.75" customHeight="1">
      <c r="A28" s="3" t="s">
        <v>38</v>
      </c>
      <c r="B28" s="4" t="s">
        <v>32</v>
      </c>
      <c r="C28" s="5">
        <f>SUM(C29:C33)</f>
        <v>1250057.99</v>
      </c>
      <c r="D28" s="6">
        <f>C28/C61</f>
        <v>0.028697608417391458</v>
      </c>
      <c r="E28" s="5">
        <f>E29+E30+E31+E32+E33</f>
        <v>1236616.09</v>
      </c>
      <c r="F28" s="6">
        <f>E28/E61</f>
        <v>0.016306352839189645</v>
      </c>
    </row>
    <row r="29" spans="1:6" s="14" customFormat="1" ht="27" customHeight="1">
      <c r="A29" s="7"/>
      <c r="B29" s="8" t="s">
        <v>33</v>
      </c>
      <c r="C29" s="13">
        <v>845451.99</v>
      </c>
      <c r="D29" s="10">
        <f>C29/C28</f>
        <v>0.6763302156886337</v>
      </c>
      <c r="E29" s="9">
        <v>824500.89</v>
      </c>
      <c r="F29" s="10">
        <f>E29/E28</f>
        <v>0.6667395780043586</v>
      </c>
    </row>
    <row r="30" spans="1:6" s="14" customFormat="1" ht="27" customHeight="1">
      <c r="A30" s="7"/>
      <c r="B30" s="8" t="s">
        <v>34</v>
      </c>
      <c r="C30" s="9">
        <v>294825.25</v>
      </c>
      <c r="D30" s="10">
        <f>C30/C28</f>
        <v>0.23584925848120053</v>
      </c>
      <c r="E30" s="9">
        <v>329419.45</v>
      </c>
      <c r="F30" s="10">
        <f>E30/E28</f>
        <v>0.2663878083617689</v>
      </c>
    </row>
    <row r="31" spans="1:6" s="14" customFormat="1" ht="27" customHeight="1">
      <c r="A31" s="7"/>
      <c r="B31" s="8" t="s">
        <v>35</v>
      </c>
      <c r="C31" s="9">
        <v>16707.5</v>
      </c>
      <c r="D31" s="10">
        <f>C31/C28</f>
        <v>0.013365379953293207</v>
      </c>
      <c r="E31" s="32">
        <v>0</v>
      </c>
      <c r="F31" s="32">
        <f>E31/E28</f>
        <v>0</v>
      </c>
    </row>
    <row r="32" spans="1:6" s="14" customFormat="1" ht="27" customHeight="1">
      <c r="A32" s="7"/>
      <c r="B32" s="8" t="s">
        <v>36</v>
      </c>
      <c r="C32" s="9">
        <v>67266.19</v>
      </c>
      <c r="D32" s="10">
        <f>C32/C28</f>
        <v>0.05381045562534263</v>
      </c>
      <c r="E32" s="9">
        <v>61945.83</v>
      </c>
      <c r="F32" s="10">
        <f>E32/E28</f>
        <v>0.05009301633783529</v>
      </c>
    </row>
    <row r="33" spans="1:6" s="14" customFormat="1" ht="27" customHeight="1">
      <c r="A33" s="7"/>
      <c r="B33" s="8" t="s">
        <v>37</v>
      </c>
      <c r="C33" s="9">
        <v>25807.06</v>
      </c>
      <c r="D33" s="10">
        <f>C33/C28</f>
        <v>0.020644690251529853</v>
      </c>
      <c r="E33" s="9">
        <v>20749.92</v>
      </c>
      <c r="F33" s="10">
        <f>E33/E28</f>
        <v>0.016779597296037122</v>
      </c>
    </row>
    <row r="34" spans="1:6" ht="39.75" customHeight="1">
      <c r="A34" s="3" t="s">
        <v>44</v>
      </c>
      <c r="B34" s="4" t="s">
        <v>39</v>
      </c>
      <c r="C34" s="5">
        <f>SUM(C35:C38)</f>
        <v>1024419.91</v>
      </c>
      <c r="D34" s="6">
        <f>C34/C61</f>
        <v>0.023517630115831186</v>
      </c>
      <c r="E34" s="5">
        <f>E35+E36+E37+E38</f>
        <v>1136546.6800000002</v>
      </c>
      <c r="F34" s="6">
        <f>E34/E61</f>
        <v>0.014986810645727216</v>
      </c>
    </row>
    <row r="35" spans="1:6" ht="27" customHeight="1">
      <c r="A35" s="7"/>
      <c r="B35" s="8" t="s">
        <v>40</v>
      </c>
      <c r="C35" s="9">
        <v>930969.61</v>
      </c>
      <c r="D35" s="10">
        <f>C35/C34</f>
        <v>0.9087773489291124</v>
      </c>
      <c r="E35" s="9">
        <v>1081660.31</v>
      </c>
      <c r="F35" s="10">
        <f>E35/E34</f>
        <v>0.9517077732346197</v>
      </c>
    </row>
    <row r="36" spans="1:6" ht="27" customHeight="1">
      <c r="A36" s="7"/>
      <c r="B36" s="8" t="s">
        <v>41</v>
      </c>
      <c r="C36" s="9">
        <v>19809.54</v>
      </c>
      <c r="D36" s="10">
        <f>C36/C34</f>
        <v>0.01933732428140722</v>
      </c>
      <c r="E36" s="9">
        <v>13114.77</v>
      </c>
      <c r="F36" s="10">
        <f>E36/E34</f>
        <v>0.01153913889396958</v>
      </c>
    </row>
    <row r="37" spans="1:6" ht="27" customHeight="1">
      <c r="A37" s="7"/>
      <c r="B37" s="8" t="s">
        <v>42</v>
      </c>
      <c r="C37" s="9">
        <v>39528</v>
      </c>
      <c r="D37" s="10">
        <f>C37/C34</f>
        <v>0.03858573970902225</v>
      </c>
      <c r="E37" s="9">
        <v>23716.8</v>
      </c>
      <c r="F37" s="10">
        <f>E37/E34</f>
        <v>0.020867422708937915</v>
      </c>
    </row>
    <row r="38" spans="1:6" ht="27" customHeight="1">
      <c r="A38" s="15"/>
      <c r="B38" s="16" t="s">
        <v>43</v>
      </c>
      <c r="C38" s="13">
        <v>34112.76</v>
      </c>
      <c r="D38" s="10">
        <f>C38/C34</f>
        <v>0.033299587080458055</v>
      </c>
      <c r="E38" s="31">
        <v>18054.8</v>
      </c>
      <c r="F38" s="36">
        <f>E38/E34</f>
        <v>0.015885665162472692</v>
      </c>
    </row>
    <row r="39" spans="1:6" ht="39.75" customHeight="1">
      <c r="A39" s="3" t="s">
        <v>51</v>
      </c>
      <c r="B39" s="4" t="s">
        <v>45</v>
      </c>
      <c r="C39" s="5">
        <f>SUM(C40:C43)</f>
        <v>3609419.0199999996</v>
      </c>
      <c r="D39" s="6">
        <f>C39/C61</f>
        <v>0.0828615108089864</v>
      </c>
      <c r="E39" s="5">
        <f>E40+E41+E42+E43</f>
        <v>3495410.0500000003</v>
      </c>
      <c r="F39" s="6">
        <f>E39/E61</f>
        <v>0.046091418390771154</v>
      </c>
    </row>
    <row r="40" spans="1:6" ht="27" customHeight="1">
      <c r="A40" s="7"/>
      <c r="B40" s="8" t="s">
        <v>46</v>
      </c>
      <c r="C40" s="9">
        <v>3410967.09</v>
      </c>
      <c r="D40" s="10">
        <f>C40/C39</f>
        <v>0.9450183176571171</v>
      </c>
      <c r="E40" s="9">
        <v>3310761.64</v>
      </c>
      <c r="F40" s="10">
        <f>E40/E39</f>
        <v>0.9471740347030243</v>
      </c>
    </row>
    <row r="41" spans="1:6" ht="27" customHeight="1">
      <c r="A41" s="7"/>
      <c r="B41" s="8" t="s">
        <v>47</v>
      </c>
      <c r="C41" s="9">
        <v>122223.06</v>
      </c>
      <c r="D41" s="10">
        <f>C41/C39</f>
        <v>0.03386225298940216</v>
      </c>
      <c r="E41" s="9">
        <v>97814.66</v>
      </c>
      <c r="F41" s="10">
        <f>E41/E39</f>
        <v>0.027983743995929747</v>
      </c>
    </row>
    <row r="42" spans="1:6" ht="27" customHeight="1">
      <c r="A42" s="7"/>
      <c r="B42" s="8" t="s">
        <v>48</v>
      </c>
      <c r="C42" s="11">
        <v>44258.34</v>
      </c>
      <c r="D42" s="12" t="s">
        <v>49</v>
      </c>
      <c r="E42" s="13">
        <v>34858.34</v>
      </c>
      <c r="F42" s="10">
        <f>E42/E39</f>
        <v>0.009972603929544688</v>
      </c>
    </row>
    <row r="43" spans="1:6" ht="27" customHeight="1">
      <c r="A43" s="7"/>
      <c r="B43" s="8" t="s">
        <v>50</v>
      </c>
      <c r="C43" s="9">
        <v>31970.53</v>
      </c>
      <c r="D43" s="10">
        <f>C43/C39</f>
        <v>0.008857527990751266</v>
      </c>
      <c r="E43" s="9">
        <v>51975.41</v>
      </c>
      <c r="F43" s="10">
        <v>0.0148</v>
      </c>
    </row>
    <row r="44" spans="1:6" ht="39.75" customHeight="1">
      <c r="A44" s="3" t="s">
        <v>54</v>
      </c>
      <c r="B44" s="4" t="s">
        <v>52</v>
      </c>
      <c r="C44" s="5">
        <f>SUM(C45:C45)</f>
        <v>68004.36</v>
      </c>
      <c r="D44" s="6">
        <f>C44/C61</f>
        <v>0.0015611775690144735</v>
      </c>
      <c r="E44" s="5">
        <f>E45</f>
        <v>40715.35</v>
      </c>
      <c r="F44" s="6">
        <f>E44/E61</f>
        <v>0.0005368835715788722</v>
      </c>
    </row>
    <row r="45" spans="1:6" ht="27" customHeight="1">
      <c r="A45" s="7"/>
      <c r="B45" s="8" t="s">
        <v>53</v>
      </c>
      <c r="C45" s="9">
        <v>68004.36</v>
      </c>
      <c r="D45" s="10">
        <f>C45/C44</f>
        <v>1</v>
      </c>
      <c r="E45" s="11">
        <v>40715.35</v>
      </c>
      <c r="F45" s="17">
        <v>1</v>
      </c>
    </row>
    <row r="46" spans="1:6" ht="39.75" customHeight="1">
      <c r="A46" s="3" t="s">
        <v>58</v>
      </c>
      <c r="B46" s="4" t="s">
        <v>55</v>
      </c>
      <c r="C46" s="18">
        <f>SUM(C47:C49)</f>
        <v>11954265.200000001</v>
      </c>
      <c r="D46" s="19">
        <f>C46/C61</f>
        <v>0.2744343257445599</v>
      </c>
      <c r="E46" s="20">
        <f>E47+E48+E49</f>
        <v>13242464.56</v>
      </c>
      <c r="F46" s="19">
        <f>E46/E61</f>
        <v>0.17461870448072872</v>
      </c>
    </row>
    <row r="47" spans="1:6" ht="27" customHeight="1">
      <c r="A47" s="7"/>
      <c r="B47" s="8" t="s">
        <v>56</v>
      </c>
      <c r="C47" s="21">
        <v>11573801.05</v>
      </c>
      <c r="D47" s="22">
        <f>C47/C46</f>
        <v>0.9681733553978709</v>
      </c>
      <c r="E47" s="23">
        <v>12940813.81</v>
      </c>
      <c r="F47" s="22">
        <f>E47/E46</f>
        <v>0.9772209509315085</v>
      </c>
    </row>
    <row r="48" spans="1:6" ht="27" customHeight="1">
      <c r="A48" s="7"/>
      <c r="B48" s="8" t="s">
        <v>57</v>
      </c>
      <c r="C48" s="21">
        <v>376974.14</v>
      </c>
      <c r="D48" s="22">
        <f>C48/C46</f>
        <v>0.031534697757918236</v>
      </c>
      <c r="E48" s="24">
        <v>299033.24</v>
      </c>
      <c r="F48" s="22">
        <f>E48/E46</f>
        <v>0.022581388732068466</v>
      </c>
    </row>
    <row r="49" spans="1:6" ht="27" customHeight="1">
      <c r="A49" s="7"/>
      <c r="B49" s="8" t="s">
        <v>9</v>
      </c>
      <c r="C49" s="24">
        <v>3490.01</v>
      </c>
      <c r="D49" s="35">
        <f>C49/C46</f>
        <v>0.00029194684421088464</v>
      </c>
      <c r="E49" s="23">
        <v>2617.51</v>
      </c>
      <c r="F49" s="34">
        <v>0.0002</v>
      </c>
    </row>
    <row r="50" spans="1:6" ht="39.75" customHeight="1">
      <c r="A50" s="3" t="s">
        <v>65</v>
      </c>
      <c r="B50" s="4" t="s">
        <v>59</v>
      </c>
      <c r="C50" s="18">
        <f>SUM(C51:C54)</f>
        <v>6812965.88</v>
      </c>
      <c r="D50" s="19">
        <f>C50/C61</f>
        <v>0.15640540562865313</v>
      </c>
      <c r="E50" s="20">
        <f>E51+E52+E53+E54</f>
        <v>6936837.149999999</v>
      </c>
      <c r="F50" s="19">
        <f>E50/E61</f>
        <v>0.09147100306280075</v>
      </c>
    </row>
    <row r="51" spans="1:6" ht="27" customHeight="1">
      <c r="A51" s="7"/>
      <c r="B51" s="8" t="s">
        <v>60</v>
      </c>
      <c r="C51" s="21">
        <v>6577393.79</v>
      </c>
      <c r="D51" s="22">
        <f>C51/C50</f>
        <v>0.9654229752285212</v>
      </c>
      <c r="E51" s="23">
        <v>6784874.56</v>
      </c>
      <c r="F51" s="22">
        <f>E51/E50</f>
        <v>0.9780933894346936</v>
      </c>
    </row>
    <row r="52" spans="1:6" ht="27" customHeight="1">
      <c r="A52" s="7"/>
      <c r="B52" s="8" t="s">
        <v>61</v>
      </c>
      <c r="C52" s="21">
        <v>104495.99</v>
      </c>
      <c r="D52" s="22">
        <f>C52/C50</f>
        <v>0.01533781202497377</v>
      </c>
      <c r="E52" s="23">
        <v>75368.93</v>
      </c>
      <c r="F52" s="25">
        <f>E52/E50</f>
        <v>0.010865028019289742</v>
      </c>
    </row>
    <row r="53" spans="1:6" ht="27" customHeight="1">
      <c r="A53" s="7"/>
      <c r="B53" s="8" t="s">
        <v>62</v>
      </c>
      <c r="C53" s="21">
        <v>131076.1</v>
      </c>
      <c r="D53" s="22">
        <f>C53/C50</f>
        <v>0.01923921274650505</v>
      </c>
      <c r="E53" s="23">
        <v>73177.66</v>
      </c>
      <c r="F53" s="22">
        <v>0.0105</v>
      </c>
    </row>
    <row r="54" spans="1:6" ht="27" customHeight="1">
      <c r="A54" s="7"/>
      <c r="B54" s="8" t="s">
        <v>63</v>
      </c>
      <c r="C54" s="29">
        <v>0</v>
      </c>
      <c r="D54" s="26" t="s">
        <v>64</v>
      </c>
      <c r="E54" s="29">
        <v>3416</v>
      </c>
      <c r="F54" s="34">
        <v>0.0005</v>
      </c>
    </row>
    <row r="55" spans="1:6" ht="39.75" customHeight="1">
      <c r="A55" s="3" t="s">
        <v>69</v>
      </c>
      <c r="B55" s="4" t="s">
        <v>66</v>
      </c>
      <c r="C55" s="18">
        <f>SUM(C56:C57)</f>
        <v>879099.17</v>
      </c>
      <c r="D55" s="19">
        <f>C55/C61</f>
        <v>0.02018149873248188</v>
      </c>
      <c r="E55" s="20">
        <f>E56+E57</f>
        <v>832835.28</v>
      </c>
      <c r="F55" s="19">
        <f>E55/E61</f>
        <v>0.01098199032215835</v>
      </c>
    </row>
    <row r="56" spans="1:6" ht="27" customHeight="1">
      <c r="A56" s="7"/>
      <c r="B56" s="8" t="s">
        <v>67</v>
      </c>
      <c r="C56" s="21">
        <v>868216.29</v>
      </c>
      <c r="D56" s="22">
        <f>C56/C55</f>
        <v>0.9876204182970619</v>
      </c>
      <c r="E56" s="23">
        <v>822766.15</v>
      </c>
      <c r="F56" s="22">
        <f>E56/E55</f>
        <v>0.987909818133545</v>
      </c>
    </row>
    <row r="57" spans="1:6" ht="27" customHeight="1">
      <c r="A57" s="7"/>
      <c r="B57" s="8" t="s">
        <v>68</v>
      </c>
      <c r="C57" s="21">
        <v>10882.88</v>
      </c>
      <c r="D57" s="22">
        <f>C57/C55</f>
        <v>0.01237958170293802</v>
      </c>
      <c r="E57" s="23">
        <v>10069.13</v>
      </c>
      <c r="F57" s="27">
        <f>E57/E55</f>
        <v>0.012090181866455031</v>
      </c>
    </row>
    <row r="58" spans="1:6" ht="39.75" customHeight="1">
      <c r="A58" s="3" t="s">
        <v>77</v>
      </c>
      <c r="B58" s="4" t="s">
        <v>70</v>
      </c>
      <c r="C58" s="18">
        <f>SUM(C59:C60)</f>
        <v>4502664.13</v>
      </c>
      <c r="D58" s="19">
        <f>C58/C61</f>
        <v>0.10336775819318157</v>
      </c>
      <c r="E58" s="20">
        <f>E59+E60</f>
        <v>4222605.78</v>
      </c>
      <c r="F58" s="19">
        <f>E58/E61</f>
        <v>0.05568041715313732</v>
      </c>
    </row>
    <row r="59" spans="1:6" ht="27" customHeight="1">
      <c r="A59" s="7"/>
      <c r="B59" s="8" t="s">
        <v>71</v>
      </c>
      <c r="C59" s="21">
        <v>4490344.86</v>
      </c>
      <c r="D59" s="22">
        <f>C59/C58</f>
        <v>0.9972640042329785</v>
      </c>
      <c r="E59" s="23">
        <v>4217393.19</v>
      </c>
      <c r="F59" s="22">
        <f>E59/E58</f>
        <v>0.9987655513510901</v>
      </c>
    </row>
    <row r="60" spans="1:6" ht="27" customHeight="1">
      <c r="A60" s="7"/>
      <c r="B60" s="8" t="s">
        <v>72</v>
      </c>
      <c r="C60" s="21">
        <v>12319.27</v>
      </c>
      <c r="D60" s="22">
        <f>C60/C58</f>
        <v>0.0027359957670216014</v>
      </c>
      <c r="E60" s="23">
        <v>5212.59</v>
      </c>
      <c r="F60" s="28">
        <f>E60/E58</f>
        <v>0.001234448648909868</v>
      </c>
    </row>
    <row r="61" spans="1:6" ht="43.5" customHeight="1">
      <c r="A61" s="37" t="s">
        <v>73</v>
      </c>
      <c r="B61" s="37"/>
      <c r="C61" s="5">
        <f>C6+C10+C15+C18+C22+C28+C34+C39+C44+C46+C50+C55+C58</f>
        <v>43559657.370000005</v>
      </c>
      <c r="D61" s="6">
        <f>D6+D10+D15+D18+D22+D28+D34+D39+D44+D46+D50+D55+D58</f>
        <v>0.9999999999999999</v>
      </c>
      <c r="E61" s="5">
        <f>E6+E10+E15+E18+E22+E26+E28+E34+E39+E44+E46+E50+E55+E58</f>
        <v>75836460.93</v>
      </c>
      <c r="F61" s="6">
        <v>1</v>
      </c>
    </row>
  </sheetData>
  <mergeCells count="9">
    <mergeCell ref="A61:B61"/>
    <mergeCell ref="E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79" bottom="0.7874015748031497" header="0" footer="0.11811023622047245"/>
  <pageSetup fitToHeight="0" horizontalDpi="300" verticalDpi="300" orientation="landscape" paperSize="9" scale="80" r:id="rId1"/>
  <rowBreaks count="3" manualBreakCount="3">
    <brk id="17" max="255" man="1"/>
    <brk id="35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5118055555555556" bottom="0.7875" header="0" footer="0.09861111111111112"/>
  <pageSetup fitToHeight="0"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5118055555555556" bottom="0.7875" header="0" footer="0.09861111111111112"/>
  <pageSetup fitToHeight="0"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finanse11</cp:lastModifiedBy>
  <cp:lastPrinted>2004-11-12T13:40:15Z</cp:lastPrinted>
  <dcterms:created xsi:type="dcterms:W3CDTF">2003-10-02T10:55:37Z</dcterms:created>
  <dcterms:modified xsi:type="dcterms:W3CDTF">2003-12-16T12:42:43Z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